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aturvardsverket.sharepoint.com/sites/PRODAny/Delade dokument/Nedskräpningsavgfiterna/Kommun/Kommunrapportering/Rapportering kommuner 2025/Kommuners fastställda kostnader för 2024 (rapporterat 2025)/"/>
    </mc:Choice>
  </mc:AlternateContent>
  <xr:revisionPtr revIDLastSave="908" documentId="8_{93A8C8A6-8FD1-4D4A-8A90-965B4AC8F9DB}" xr6:coauthVersionLast="47" xr6:coauthVersionMax="47" xr10:uidLastSave="{4D8CA2E3-1F92-4A42-B8D7-71074D43FA0A}"/>
  <bookViews>
    <workbookView minimized="1" xWindow="660" yWindow="4040" windowWidth="18880" windowHeight="7580" xr2:uid="{00000000-000D-0000-FFFF-FFFF00000000}"/>
  </bookViews>
  <sheets>
    <sheet name="Sammanställning N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3" i="1"/>
  <c r="Y4" i="1"/>
  <c r="AB4" i="1" s="1"/>
  <c r="Y5" i="1"/>
  <c r="AB5" i="1" s="1"/>
  <c r="Y6" i="1"/>
  <c r="AB6" i="1" s="1"/>
  <c r="Y7" i="1"/>
  <c r="AB7" i="1" s="1"/>
  <c r="Y8" i="1"/>
  <c r="Y9" i="1"/>
  <c r="Y10" i="1"/>
  <c r="Y11" i="1"/>
  <c r="AA11" i="1" s="1"/>
  <c r="Y12" i="1"/>
  <c r="AA12" i="1" s="1"/>
  <c r="Y13" i="1"/>
  <c r="AA13" i="1" s="1"/>
  <c r="Y14" i="1"/>
  <c r="AA14" i="1" s="1"/>
  <c r="Y15" i="1"/>
  <c r="AA15" i="1" s="1"/>
  <c r="Y16" i="1"/>
  <c r="AB16" i="1" s="1"/>
  <c r="Y17" i="1"/>
  <c r="AB17" i="1" s="1"/>
  <c r="Y18" i="1"/>
  <c r="AA18" i="1" s="1"/>
  <c r="Y19" i="1"/>
  <c r="AA19" i="1" s="1"/>
  <c r="Y20" i="1"/>
  <c r="AB20" i="1" s="1"/>
  <c r="Y21" i="1"/>
  <c r="Y22" i="1"/>
  <c r="Z22" i="1" s="1"/>
  <c r="Y23" i="1"/>
  <c r="AA23" i="1" s="1"/>
  <c r="Y24" i="1"/>
  <c r="AB24" i="1" s="1"/>
  <c r="Y25" i="1"/>
  <c r="Y26" i="1"/>
  <c r="AA26" i="1" s="1"/>
  <c r="Y27" i="1"/>
  <c r="AA27" i="1" s="1"/>
  <c r="Y28" i="1"/>
  <c r="AB28" i="1" s="1"/>
  <c r="Y29" i="1"/>
  <c r="AB29" i="1" s="1"/>
  <c r="Y30" i="1"/>
  <c r="Y31" i="1"/>
  <c r="Z31" i="1" s="1"/>
  <c r="Y32" i="1"/>
  <c r="Y33" i="1"/>
  <c r="Y34" i="1"/>
  <c r="AB34" i="1" s="1"/>
  <c r="Y35" i="1"/>
  <c r="AB35" i="1" s="1"/>
  <c r="Y36" i="1"/>
  <c r="Z36" i="1" s="1"/>
  <c r="Y37" i="1"/>
  <c r="Z37" i="1" s="1"/>
  <c r="Y38" i="1"/>
  <c r="AA38" i="1" s="1"/>
  <c r="Y39" i="1"/>
  <c r="AA39" i="1" s="1"/>
  <c r="Y40" i="1"/>
  <c r="AB40" i="1" s="1"/>
  <c r="Y41" i="1"/>
  <c r="AB41" i="1" s="1"/>
  <c r="Y42" i="1"/>
  <c r="Y43" i="1"/>
  <c r="Y44" i="1"/>
  <c r="AA44" i="1" s="1"/>
  <c r="Y45" i="1"/>
  <c r="AA45" i="1" s="1"/>
  <c r="Y46" i="1"/>
  <c r="Z46" i="1" s="1"/>
  <c r="Y47" i="1"/>
  <c r="Z47" i="1" s="1"/>
  <c r="Y48" i="1"/>
  <c r="Z48" i="1" s="1"/>
  <c r="Y49" i="1"/>
  <c r="Z49" i="1" s="1"/>
  <c r="Y50" i="1"/>
  <c r="AA50" i="1" s="1"/>
  <c r="Y51" i="1"/>
  <c r="AA51" i="1" s="1"/>
  <c r="Y52" i="1"/>
  <c r="AB52" i="1" s="1"/>
  <c r="Y53" i="1"/>
  <c r="AB53" i="1" s="1"/>
  <c r="Y54" i="1"/>
  <c r="AB54" i="1" s="1"/>
  <c r="Y55" i="1"/>
  <c r="Y56" i="1"/>
  <c r="Y57" i="1"/>
  <c r="AB57" i="1" s="1"/>
  <c r="Y58" i="1"/>
  <c r="Z58" i="1" s="1"/>
  <c r="Y59" i="1"/>
  <c r="Z59" i="1" s="1"/>
  <c r="Y60" i="1"/>
  <c r="Z60" i="1" s="1"/>
  <c r="Y61" i="1"/>
  <c r="Y62" i="1"/>
  <c r="AA62" i="1" s="1"/>
  <c r="Y63" i="1"/>
  <c r="AA63" i="1" s="1"/>
  <c r="Y64" i="1"/>
  <c r="AB64" i="1" s="1"/>
  <c r="Y65" i="1"/>
  <c r="AB65" i="1" s="1"/>
  <c r="Y66" i="1"/>
  <c r="AB66" i="1" s="1"/>
  <c r="Y67" i="1"/>
  <c r="Y68" i="1"/>
  <c r="Y69" i="1"/>
  <c r="Z69" i="1" s="1"/>
  <c r="Y70" i="1"/>
  <c r="AB70" i="1" s="1"/>
  <c r="Y71" i="1"/>
  <c r="AA71" i="1" s="1"/>
  <c r="Y72" i="1"/>
  <c r="Z72" i="1" s="1"/>
  <c r="Y73" i="1"/>
  <c r="Y74" i="1"/>
  <c r="AA74" i="1" s="1"/>
  <c r="Y75" i="1"/>
  <c r="AA75" i="1" s="1"/>
  <c r="Y76" i="1"/>
  <c r="AB76" i="1" s="1"/>
  <c r="Y77" i="1"/>
  <c r="AB77" i="1" s="1"/>
  <c r="Y78" i="1"/>
  <c r="AB78" i="1" s="1"/>
  <c r="Y79" i="1"/>
  <c r="AB79" i="1" s="1"/>
  <c r="Y80" i="1"/>
  <c r="Y81" i="1"/>
  <c r="AB81" i="1" s="1"/>
  <c r="Y82" i="1"/>
  <c r="AA82" i="1" s="1"/>
  <c r="Y83" i="1"/>
  <c r="AA83" i="1" s="1"/>
  <c r="Y84" i="1"/>
  <c r="Y85" i="1"/>
  <c r="Y86" i="1"/>
  <c r="AA86" i="1" s="1"/>
  <c r="Y87" i="1"/>
  <c r="AA87" i="1" s="1"/>
  <c r="Y88" i="1"/>
  <c r="AB88" i="1" s="1"/>
  <c r="Y89" i="1"/>
  <c r="AB89" i="1" s="1"/>
  <c r="Y90" i="1"/>
  <c r="AB90" i="1" s="1"/>
  <c r="Y91" i="1"/>
  <c r="AA91" i="1" s="1"/>
  <c r="Y92" i="1"/>
  <c r="Y93" i="1"/>
  <c r="Y94" i="1"/>
  <c r="AB94" i="1" s="1"/>
  <c r="Y95" i="1"/>
  <c r="AA95" i="1" s="1"/>
  <c r="Y96" i="1"/>
  <c r="AA96" i="1" s="1"/>
  <c r="Y97" i="1"/>
  <c r="AA97" i="1" s="1"/>
  <c r="Y98" i="1"/>
  <c r="AA98" i="1" s="1"/>
  <c r="Y99" i="1"/>
  <c r="AA99" i="1" s="1"/>
  <c r="Y100" i="1"/>
  <c r="AB100" i="1" s="1"/>
  <c r="Y101" i="1"/>
  <c r="AB101" i="1" s="1"/>
  <c r="Y102" i="1"/>
  <c r="Y103" i="1"/>
  <c r="Y104" i="1"/>
  <c r="Y105" i="1"/>
  <c r="Y106" i="1"/>
  <c r="AA106" i="1" s="1"/>
  <c r="Y107" i="1"/>
  <c r="AA107" i="1" s="1"/>
  <c r="Y108" i="1"/>
  <c r="Z108" i="1" s="1"/>
  <c r="Y109" i="1"/>
  <c r="Z109" i="1" s="1"/>
  <c r="Y110" i="1"/>
  <c r="AA110" i="1" s="1"/>
  <c r="Y111" i="1"/>
  <c r="AA111" i="1" s="1"/>
  <c r="Y112" i="1"/>
  <c r="AB112" i="1" s="1"/>
  <c r="Y113" i="1"/>
  <c r="AB113" i="1" s="1"/>
  <c r="Y114" i="1"/>
  <c r="AB114" i="1" s="1"/>
  <c r="Y115" i="1"/>
  <c r="Z115" i="1" s="1"/>
  <c r="Y116" i="1"/>
  <c r="Z116" i="1" s="1"/>
  <c r="Y117" i="1"/>
  <c r="Y118" i="1"/>
  <c r="AA118" i="1" s="1"/>
  <c r="Y119" i="1"/>
  <c r="Y120" i="1"/>
  <c r="Y121" i="1"/>
  <c r="Z121" i="1" s="1"/>
  <c r="Y122" i="1"/>
  <c r="AA122" i="1" s="1"/>
  <c r="Y123" i="1"/>
  <c r="AA123" i="1" s="1"/>
  <c r="Y124" i="1"/>
  <c r="AB124" i="1" s="1"/>
  <c r="Y125" i="1"/>
  <c r="AB125" i="1" s="1"/>
  <c r="Y126" i="1"/>
  <c r="AB126" i="1" s="1"/>
  <c r="Y127" i="1"/>
  <c r="AB127" i="1" s="1"/>
  <c r="Y128" i="1"/>
  <c r="Y129" i="1"/>
  <c r="Y130" i="1"/>
  <c r="AA130" i="1" s="1"/>
  <c r="Y131" i="1"/>
  <c r="AA131" i="1" s="1"/>
  <c r="Y132" i="1"/>
  <c r="Z132" i="1" s="1"/>
  <c r="Y133" i="1"/>
  <c r="Z133" i="1" s="1"/>
  <c r="Y134" i="1"/>
  <c r="AA134" i="1" s="1"/>
  <c r="Y135" i="1"/>
  <c r="AA135" i="1" s="1"/>
  <c r="Y136" i="1"/>
  <c r="AB136" i="1" s="1"/>
  <c r="Y137" i="1"/>
  <c r="AB137" i="1" s="1"/>
  <c r="Y138" i="1"/>
  <c r="AB138" i="1" s="1"/>
  <c r="Y139" i="1"/>
  <c r="Z139" i="1" s="1"/>
  <c r="Y140" i="1"/>
  <c r="Y141" i="1"/>
  <c r="Z141" i="1" s="1"/>
  <c r="Y142" i="1"/>
  <c r="AB142" i="1" s="1"/>
  <c r="Y143" i="1"/>
  <c r="AB143" i="1" s="1"/>
  <c r="Y144" i="1"/>
  <c r="Z144" i="1" s="1"/>
  <c r="Y145" i="1"/>
  <c r="Z145" i="1" s="1"/>
  <c r="Y146" i="1"/>
  <c r="AA146" i="1" s="1"/>
  <c r="Y147" i="1"/>
  <c r="AA147" i="1" s="1"/>
  <c r="Y148" i="1"/>
  <c r="AB148" i="1" s="1"/>
  <c r="Y149" i="1"/>
  <c r="AB149" i="1" s="1"/>
  <c r="Y150" i="1"/>
  <c r="AB150" i="1" s="1"/>
  <c r="Y151" i="1"/>
  <c r="AB151" i="1" s="1"/>
  <c r="Y152" i="1"/>
  <c r="Y153" i="1"/>
  <c r="Y154" i="1"/>
  <c r="AA154" i="1" s="1"/>
  <c r="Y155" i="1"/>
  <c r="AA155" i="1" s="1"/>
  <c r="Y156" i="1"/>
  <c r="AA156" i="1" s="1"/>
  <c r="Y157" i="1"/>
  <c r="Y158" i="1"/>
  <c r="AA158" i="1" s="1"/>
  <c r="Y159" i="1"/>
  <c r="AA159" i="1" s="1"/>
  <c r="Y160" i="1"/>
  <c r="AB160" i="1" s="1"/>
  <c r="Y161" i="1"/>
  <c r="AB161" i="1" s="1"/>
  <c r="Y162" i="1"/>
  <c r="AA162" i="1" s="1"/>
  <c r="Y163" i="1"/>
  <c r="AA163" i="1" s="1"/>
  <c r="Y164" i="1"/>
  <c r="Y165" i="1"/>
  <c r="Y166" i="1"/>
  <c r="AA166" i="1" s="1"/>
  <c r="Y167" i="1"/>
  <c r="AA167" i="1" s="1"/>
  <c r="Y168" i="1"/>
  <c r="Z168" i="1" s="1"/>
  <c r="Y169" i="1"/>
  <c r="Z169" i="1" s="1"/>
  <c r="Y170" i="1"/>
  <c r="AA170" i="1" s="1"/>
  <c r="Y171" i="1"/>
  <c r="AA171" i="1" s="1"/>
  <c r="Y172" i="1"/>
  <c r="AB172" i="1" s="1"/>
  <c r="Y173" i="1"/>
  <c r="AB173" i="1" s="1"/>
  <c r="Y174" i="1"/>
  <c r="Y175" i="1"/>
  <c r="Y176" i="1"/>
  <c r="AB176" i="1" s="1"/>
  <c r="Y177" i="1"/>
  <c r="AB177" i="1" s="1"/>
  <c r="Y178" i="1"/>
  <c r="AB178" i="1" s="1"/>
  <c r="Y179" i="1"/>
  <c r="AA179" i="1" s="1"/>
  <c r="Y180" i="1"/>
  <c r="Y181" i="1"/>
  <c r="Y182" i="1"/>
  <c r="AA182" i="1" s="1"/>
  <c r="Y183" i="1"/>
  <c r="AA183" i="1" s="1"/>
  <c r="Y184" i="1"/>
  <c r="AB184" i="1" s="1"/>
  <c r="Y185" i="1"/>
  <c r="AB185" i="1" s="1"/>
  <c r="Y186" i="1"/>
  <c r="AB186" i="1" s="1"/>
  <c r="Y187" i="1"/>
  <c r="AB187" i="1" s="1"/>
  <c r="Y188" i="1"/>
  <c r="Y189" i="1"/>
  <c r="Z189" i="1" s="1"/>
  <c r="Y190" i="1"/>
  <c r="AB190" i="1" s="1"/>
  <c r="Y191" i="1"/>
  <c r="AA191" i="1" s="1"/>
  <c r="Y192" i="1"/>
  <c r="Z192" i="1" s="1"/>
  <c r="Y193" i="1"/>
  <c r="Z193" i="1" s="1"/>
  <c r="Y194" i="1"/>
  <c r="AA194" i="1" s="1"/>
  <c r="Y195" i="1"/>
  <c r="AA195" i="1" s="1"/>
  <c r="Y196" i="1"/>
  <c r="AB196" i="1" s="1"/>
  <c r="Y197" i="1"/>
  <c r="AB197" i="1" s="1"/>
  <c r="Y198" i="1"/>
  <c r="AB198" i="1" s="1"/>
  <c r="Y199" i="1"/>
  <c r="Y200" i="1"/>
  <c r="Z200" i="1" s="1"/>
  <c r="Y201" i="1"/>
  <c r="Y202" i="1"/>
  <c r="Z202" i="1" s="1"/>
  <c r="Y203" i="1"/>
  <c r="Z203" i="1" s="1"/>
  <c r="Y204" i="1"/>
  <c r="Y205" i="1"/>
  <c r="Y206" i="1"/>
  <c r="AA206" i="1" s="1"/>
  <c r="Y207" i="1"/>
  <c r="AA207" i="1" s="1"/>
  <c r="Y208" i="1"/>
  <c r="AB208" i="1" s="1"/>
  <c r="Y209" i="1"/>
  <c r="AB209" i="1" s="1"/>
  <c r="Y210" i="1"/>
  <c r="AB210" i="1" s="1"/>
  <c r="Y211" i="1"/>
  <c r="AA211" i="1" s="1"/>
  <c r="Y212" i="1"/>
  <c r="Y213" i="1"/>
  <c r="Y214" i="1"/>
  <c r="Z214" i="1" s="1"/>
  <c r="Y215" i="1"/>
  <c r="Z215" i="1" s="1"/>
  <c r="Y216" i="1"/>
  <c r="AB216" i="1" s="1"/>
  <c r="Y217" i="1"/>
  <c r="AB217" i="1" s="1"/>
  <c r="Y218" i="1"/>
  <c r="AA218" i="1" s="1"/>
  <c r="Y219" i="1"/>
  <c r="AA219" i="1" s="1"/>
  <c r="Y220" i="1"/>
  <c r="AB220" i="1" s="1"/>
  <c r="Y221" i="1"/>
  <c r="AB221" i="1" s="1"/>
  <c r="Y222" i="1"/>
  <c r="AB222" i="1" s="1"/>
  <c r="Y223" i="1"/>
  <c r="AB223" i="1" s="1"/>
  <c r="Y224" i="1"/>
  <c r="Y225" i="1"/>
  <c r="Y226" i="1"/>
  <c r="AA226" i="1" s="1"/>
  <c r="Y227" i="1"/>
  <c r="AA227" i="1" s="1"/>
  <c r="Y228" i="1"/>
  <c r="Z228" i="1" s="1"/>
  <c r="Y229" i="1"/>
  <c r="AA229" i="1" s="1"/>
  <c r="Y230" i="1"/>
  <c r="AA230" i="1" s="1"/>
  <c r="Y231" i="1"/>
  <c r="AA231" i="1" s="1"/>
  <c r="Y232" i="1"/>
  <c r="AB232" i="1" s="1"/>
  <c r="Y233" i="1"/>
  <c r="AB233" i="1" s="1"/>
  <c r="Y234" i="1"/>
  <c r="Y235" i="1"/>
  <c r="Y236" i="1"/>
  <c r="Y237" i="1"/>
  <c r="Y238" i="1"/>
  <c r="AB238" i="1" s="1"/>
  <c r="Y239" i="1"/>
  <c r="AB239" i="1" s="1"/>
  <c r="Y240" i="1"/>
  <c r="Y241" i="1"/>
  <c r="AB241" i="1" s="1"/>
  <c r="Y242" i="1"/>
  <c r="AA242" i="1" s="1"/>
  <c r="Y243" i="1"/>
  <c r="AA243" i="1" s="1"/>
  <c r="Y244" i="1"/>
  <c r="AB244" i="1" s="1"/>
  <c r="Y245" i="1"/>
  <c r="AB245" i="1" s="1"/>
  <c r="Y246" i="1"/>
  <c r="Z246" i="1" s="1"/>
  <c r="Y247" i="1"/>
  <c r="Z247" i="1" s="1"/>
  <c r="Y248" i="1"/>
  <c r="Y249" i="1"/>
  <c r="Y250" i="1"/>
  <c r="AB250" i="1" s="1"/>
  <c r="Y251" i="1"/>
  <c r="AB251" i="1" s="1"/>
  <c r="Y252" i="1"/>
  <c r="Z252" i="1" s="1"/>
  <c r="Y253" i="1"/>
  <c r="Z253" i="1" s="1"/>
  <c r="Y254" i="1"/>
  <c r="AA254" i="1" s="1"/>
  <c r="Y255" i="1"/>
  <c r="AA255" i="1" s="1"/>
  <c r="Y256" i="1"/>
  <c r="AB256" i="1" s="1"/>
  <c r="Y257" i="1"/>
  <c r="AB257" i="1" s="1"/>
  <c r="Y258" i="1"/>
  <c r="Y259" i="1"/>
  <c r="Y260" i="1"/>
  <c r="Y261" i="1"/>
  <c r="Y262" i="1"/>
  <c r="Y263" i="1"/>
  <c r="AB263" i="1" s="1"/>
  <c r="Y264" i="1"/>
  <c r="Z264" i="1" s="1"/>
  <c r="Y265" i="1"/>
  <c r="Z265" i="1" s="1"/>
  <c r="Y266" i="1"/>
  <c r="AA266" i="1" s="1"/>
  <c r="Y267" i="1"/>
  <c r="AA267" i="1" s="1"/>
  <c r="Y268" i="1"/>
  <c r="AB268" i="1" s="1"/>
  <c r="Y269" i="1"/>
  <c r="AB269" i="1" s="1"/>
  <c r="Y270" i="1"/>
  <c r="AA270" i="1" s="1"/>
  <c r="Y271" i="1"/>
  <c r="AB271" i="1" s="1"/>
  <c r="Y272" i="1"/>
  <c r="Z272" i="1" s="1"/>
  <c r="Y273" i="1"/>
  <c r="AB273" i="1" s="1"/>
  <c r="Y274" i="1"/>
  <c r="Z274" i="1" s="1"/>
  <c r="Y275" i="1"/>
  <c r="AB275" i="1" s="1"/>
  <c r="Y276" i="1"/>
  <c r="Z276" i="1" s="1"/>
  <c r="Y277" i="1"/>
  <c r="Z277" i="1" s="1"/>
  <c r="Y278" i="1"/>
  <c r="AA278" i="1" s="1"/>
  <c r="Y279" i="1"/>
  <c r="AA279" i="1" s="1"/>
  <c r="Y280" i="1"/>
  <c r="AB280" i="1" s="1"/>
  <c r="Y281" i="1"/>
  <c r="AB281" i="1" s="1"/>
  <c r="Y282" i="1"/>
  <c r="AB282" i="1" s="1"/>
  <c r="Y283" i="1"/>
  <c r="AA283" i="1" s="1"/>
  <c r="Y284" i="1"/>
  <c r="Z284" i="1" s="1"/>
  <c r="Y285" i="1"/>
  <c r="Z285" i="1" s="1"/>
  <c r="Y286" i="1"/>
  <c r="Z286" i="1" s="1"/>
  <c r="Y287" i="1"/>
  <c r="Z287" i="1" s="1"/>
  <c r="Y288" i="1"/>
  <c r="AA288" i="1" s="1"/>
  <c r="Y289" i="1"/>
  <c r="Y290" i="1"/>
  <c r="AA290" i="1" s="1"/>
  <c r="Y291" i="1"/>
  <c r="AA291" i="1" s="1"/>
  <c r="Y292" i="1"/>
  <c r="AB292" i="1" s="1"/>
  <c r="Y3" i="1"/>
  <c r="AB3" i="1" s="1"/>
  <c r="Z86" i="1" l="1"/>
  <c r="AA244" i="1"/>
  <c r="Z83" i="1"/>
  <c r="Z14" i="1"/>
  <c r="AA245" i="1"/>
  <c r="AA41" i="1"/>
  <c r="Z196" i="1"/>
  <c r="Z195" i="1"/>
  <c r="Z158" i="1"/>
  <c r="AB218" i="1"/>
  <c r="AA40" i="1"/>
  <c r="AB242" i="1"/>
  <c r="Z112" i="1"/>
  <c r="AB122" i="1"/>
  <c r="Z111" i="1"/>
  <c r="AB74" i="1"/>
  <c r="Z110" i="1"/>
  <c r="AB14" i="1"/>
  <c r="Z173" i="1"/>
  <c r="AA17" i="1"/>
  <c r="Z172" i="1"/>
  <c r="Z267" i="1"/>
  <c r="Z171" i="1"/>
  <c r="AA173" i="1"/>
  <c r="AB231" i="1"/>
  <c r="Z257" i="1"/>
  <c r="Z170" i="1"/>
  <c r="Z53" i="1"/>
  <c r="AA172" i="1"/>
  <c r="AB219" i="1"/>
  <c r="AA185" i="1"/>
  <c r="AA114" i="1"/>
  <c r="Z255" i="1"/>
  <c r="Z125" i="1"/>
  <c r="Z51" i="1"/>
  <c r="Z254" i="1"/>
  <c r="Z124" i="1"/>
  <c r="AA100" i="1"/>
  <c r="AB111" i="1"/>
  <c r="Z245" i="1"/>
  <c r="Z123" i="1"/>
  <c r="AA286" i="1"/>
  <c r="AA88" i="1"/>
  <c r="AB110" i="1"/>
  <c r="AA184" i="1"/>
  <c r="Z256" i="1"/>
  <c r="Z52" i="1"/>
  <c r="AA113" i="1"/>
  <c r="Z244" i="1"/>
  <c r="Z114" i="1"/>
  <c r="AA256" i="1"/>
  <c r="AA59" i="1"/>
  <c r="AB98" i="1"/>
  <c r="Z197" i="1"/>
  <c r="Z113" i="1"/>
  <c r="AA246" i="1"/>
  <c r="AA58" i="1"/>
  <c r="AB75" i="1"/>
  <c r="Z35" i="1"/>
  <c r="AA22" i="1"/>
  <c r="AA238" i="1"/>
  <c r="Z243" i="1"/>
  <c r="Z166" i="1"/>
  <c r="Z101" i="1"/>
  <c r="Z29" i="1"/>
  <c r="AA233" i="1"/>
  <c r="AA112" i="1"/>
  <c r="AA16" i="1"/>
  <c r="AB159" i="1"/>
  <c r="AB63" i="1"/>
  <c r="AB226" i="1"/>
  <c r="Z34" i="1"/>
  <c r="AB183" i="1"/>
  <c r="Z238" i="1"/>
  <c r="Z159" i="1"/>
  <c r="Z100" i="1"/>
  <c r="Z28" i="1"/>
  <c r="AA232" i="1"/>
  <c r="AA109" i="1"/>
  <c r="AB291" i="1"/>
  <c r="AB158" i="1"/>
  <c r="AB50" i="1"/>
  <c r="AA34" i="1"/>
  <c r="AA190" i="1"/>
  <c r="AB18" i="1"/>
  <c r="AB227" i="1"/>
  <c r="Z270" i="1"/>
  <c r="Z231" i="1"/>
  <c r="Z99" i="1"/>
  <c r="Z27" i="1"/>
  <c r="AB274" i="1"/>
  <c r="AB131" i="1"/>
  <c r="Z269" i="1"/>
  <c r="Z230" i="1"/>
  <c r="Z126" i="1"/>
  <c r="Z87" i="1"/>
  <c r="Z26" i="1"/>
  <c r="AA187" i="1"/>
  <c r="AA89" i="1"/>
  <c r="AB255" i="1"/>
  <c r="AB130" i="1"/>
  <c r="AB15" i="1"/>
  <c r="AB83" i="1"/>
  <c r="Z268" i="1"/>
  <c r="Z198" i="1"/>
  <c r="Z15" i="1"/>
  <c r="AA186" i="1"/>
  <c r="AB243" i="1"/>
  <c r="AB123" i="1"/>
  <c r="Z261" i="1"/>
  <c r="AB261" i="1"/>
  <c r="AB103" i="1"/>
  <c r="AA103" i="1"/>
  <c r="AB102" i="1"/>
  <c r="AA102" i="1"/>
  <c r="Z191" i="1"/>
  <c r="AB259" i="1"/>
  <c r="Z259" i="1"/>
  <c r="AA259" i="1"/>
  <c r="AB55" i="1"/>
  <c r="Z55" i="1"/>
  <c r="Z190" i="1"/>
  <c r="Z82" i="1"/>
  <c r="AA274" i="1"/>
  <c r="AA48" i="1"/>
  <c r="AB82" i="1"/>
  <c r="Z174" i="1"/>
  <c r="AB174" i="1"/>
  <c r="AB30" i="1"/>
  <c r="AA30" i="1"/>
  <c r="Z143" i="1"/>
  <c r="AB166" i="1"/>
  <c r="AB47" i="1"/>
  <c r="Z227" i="1"/>
  <c r="AB22" i="1"/>
  <c r="AB201" i="1"/>
  <c r="Z201" i="1"/>
  <c r="Z129" i="1"/>
  <c r="AA129" i="1"/>
  <c r="AA68" i="1"/>
  <c r="Z68" i="1"/>
  <c r="AA275" i="1"/>
  <c r="AA108" i="1"/>
  <c r="AB169" i="1"/>
  <c r="AB49" i="1"/>
  <c r="AA235" i="1"/>
  <c r="AB235" i="1"/>
  <c r="AB199" i="1"/>
  <c r="Z199" i="1"/>
  <c r="Z175" i="1"/>
  <c r="AB175" i="1"/>
  <c r="AA67" i="1"/>
  <c r="AB67" i="1"/>
  <c r="AB43" i="1"/>
  <c r="AA43" i="1"/>
  <c r="AB167" i="1"/>
  <c r="AB129" i="1"/>
  <c r="AB48" i="1"/>
  <c r="AB258" i="1"/>
  <c r="AA258" i="1"/>
  <c r="AA234" i="1"/>
  <c r="AB234" i="1"/>
  <c r="AB42" i="1"/>
  <c r="AA42" i="1"/>
  <c r="Z42" i="1"/>
  <c r="Z258" i="1"/>
  <c r="Z187" i="1"/>
  <c r="Z71" i="1"/>
  <c r="AA264" i="1"/>
  <c r="AA145" i="1"/>
  <c r="AA47" i="1"/>
  <c r="AB247" i="1"/>
  <c r="Z186" i="1"/>
  <c r="Z142" i="1"/>
  <c r="Z70" i="1"/>
  <c r="AA144" i="1"/>
  <c r="AB246" i="1"/>
  <c r="AB163" i="1"/>
  <c r="Z226" i="1"/>
  <c r="Z179" i="1"/>
  <c r="Z131" i="1"/>
  <c r="Z107" i="1"/>
  <c r="Z54" i="1"/>
  <c r="AA253" i="1"/>
  <c r="AA228" i="1"/>
  <c r="AA178" i="1"/>
  <c r="AA143" i="1"/>
  <c r="AB162" i="1"/>
  <c r="AB115" i="1"/>
  <c r="AB23" i="1"/>
  <c r="Z178" i="1"/>
  <c r="Z130" i="1"/>
  <c r="Z106" i="1"/>
  <c r="Z23" i="1"/>
  <c r="AA252" i="1"/>
  <c r="AA175" i="1"/>
  <c r="AA142" i="1"/>
  <c r="AA94" i="1"/>
  <c r="AA37" i="1"/>
  <c r="AB202" i="1"/>
  <c r="AB72" i="1"/>
  <c r="Z127" i="1"/>
  <c r="AA251" i="1"/>
  <c r="AA174" i="1"/>
  <c r="AA36" i="1"/>
  <c r="AB287" i="1"/>
  <c r="AB191" i="1"/>
  <c r="AB71" i="1"/>
  <c r="Z289" i="1"/>
  <c r="AB289" i="1"/>
  <c r="Z229" i="1"/>
  <c r="AB229" i="1"/>
  <c r="Z205" i="1"/>
  <c r="AB205" i="1"/>
  <c r="Z181" i="1"/>
  <c r="AA181" i="1"/>
  <c r="Z157" i="1"/>
  <c r="AA157" i="1"/>
  <c r="AB157" i="1"/>
  <c r="Z97" i="1"/>
  <c r="AB97" i="1"/>
  <c r="Z85" i="1"/>
  <c r="AA85" i="1"/>
  <c r="Z73" i="1"/>
  <c r="AA73" i="1"/>
  <c r="Z61" i="1"/>
  <c r="AB61" i="1"/>
  <c r="Z25" i="1"/>
  <c r="AA25" i="1"/>
  <c r="Z13" i="1"/>
  <c r="AB13" i="1"/>
  <c r="Z275" i="1"/>
  <c r="Z251" i="1"/>
  <c r="AA250" i="1"/>
  <c r="AA202" i="1"/>
  <c r="AA115" i="1"/>
  <c r="AA35" i="1"/>
  <c r="AB286" i="1"/>
  <c r="AB145" i="1"/>
  <c r="AB109" i="1"/>
  <c r="AB19" i="1"/>
  <c r="Z204" i="1"/>
  <c r="AB204" i="1"/>
  <c r="Z180" i="1"/>
  <c r="AA180" i="1"/>
  <c r="Z156" i="1"/>
  <c r="AB156" i="1"/>
  <c r="Z120" i="1"/>
  <c r="AA120" i="1"/>
  <c r="AB120" i="1"/>
  <c r="Z96" i="1"/>
  <c r="AB96" i="1"/>
  <c r="Z84" i="1"/>
  <c r="AA84" i="1"/>
  <c r="Z24" i="1"/>
  <c r="AA24" i="1"/>
  <c r="Z12" i="1"/>
  <c r="AB12" i="1"/>
  <c r="Z250" i="1"/>
  <c r="AA289" i="1"/>
  <c r="AA247" i="1"/>
  <c r="AA201" i="1"/>
  <c r="AA72" i="1"/>
  <c r="AB277" i="1"/>
  <c r="AB144" i="1"/>
  <c r="AB108" i="1"/>
  <c r="AB60" i="1"/>
  <c r="Z241" i="1"/>
  <c r="AA241" i="1"/>
  <c r="Z240" i="1"/>
  <c r="AA240" i="1"/>
  <c r="AA263" i="1"/>
  <c r="Z263" i="1"/>
  <c r="AA239" i="1"/>
  <c r="Z239" i="1"/>
  <c r="AA215" i="1"/>
  <c r="AB215" i="1"/>
  <c r="AB203" i="1"/>
  <c r="AA203" i="1"/>
  <c r="Z155" i="1"/>
  <c r="AB155" i="1"/>
  <c r="AA119" i="1"/>
  <c r="AB119" i="1"/>
  <c r="Z119" i="1"/>
  <c r="Z95" i="1"/>
  <c r="AB95" i="1"/>
  <c r="AB11" i="1"/>
  <c r="Z11" i="1"/>
  <c r="Z271" i="1"/>
  <c r="Z94" i="1"/>
  <c r="AA192" i="1"/>
  <c r="AA169" i="1"/>
  <c r="AA31" i="1"/>
  <c r="AB276" i="1"/>
  <c r="AB179" i="1"/>
  <c r="AB107" i="1"/>
  <c r="AB59" i="1"/>
  <c r="Z217" i="1"/>
  <c r="AA217" i="1"/>
  <c r="Z288" i="1"/>
  <c r="AB288" i="1"/>
  <c r="Z216" i="1"/>
  <c r="AA216" i="1"/>
  <c r="AB262" i="1"/>
  <c r="Z262" i="1"/>
  <c r="AA262" i="1"/>
  <c r="AA214" i="1"/>
  <c r="AB214" i="1"/>
  <c r="Z154" i="1"/>
  <c r="AB154" i="1"/>
  <c r="AB118" i="1"/>
  <c r="Z118" i="1"/>
  <c r="AB46" i="1"/>
  <c r="AA46" i="1"/>
  <c r="AB10" i="1"/>
  <c r="Z10" i="1"/>
  <c r="AA10" i="1"/>
  <c r="Z167" i="1"/>
  <c r="Z43" i="1"/>
  <c r="AA287" i="1"/>
  <c r="AA168" i="1"/>
  <c r="AA70" i="1"/>
  <c r="AB228" i="1"/>
  <c r="AB106" i="1"/>
  <c r="AB58" i="1"/>
  <c r="AA29" i="1"/>
  <c r="Z184" i="1"/>
  <c r="Z40" i="1"/>
  <c r="AA161" i="1"/>
  <c r="AA28" i="1"/>
  <c r="AB290" i="1"/>
  <c r="Z242" i="1"/>
  <c r="Z183" i="1"/>
  <c r="Z98" i="1"/>
  <c r="Z39" i="1"/>
  <c r="AA160" i="1"/>
  <c r="AB230" i="1"/>
  <c r="AB171" i="1"/>
  <c r="AB62" i="1"/>
  <c r="AB27" i="1"/>
  <c r="Z185" i="1"/>
  <c r="Z41" i="1"/>
  <c r="Z182" i="1"/>
  <c r="Z38" i="1"/>
  <c r="AA257" i="1"/>
  <c r="AA101" i="1"/>
  <c r="AB170" i="1"/>
  <c r="AB146" i="1"/>
  <c r="AB26" i="1"/>
  <c r="AB285" i="1"/>
  <c r="AA285" i="1"/>
  <c r="AA249" i="1"/>
  <c r="Z249" i="1"/>
  <c r="AA225" i="1"/>
  <c r="AB225" i="1"/>
  <c r="Z225" i="1"/>
  <c r="AA213" i="1"/>
  <c r="AB213" i="1"/>
  <c r="AA177" i="1"/>
  <c r="Z177" i="1"/>
  <c r="Z153" i="1"/>
  <c r="AA153" i="1"/>
  <c r="AB153" i="1"/>
  <c r="AB117" i="1"/>
  <c r="Z117" i="1"/>
  <c r="Z81" i="1"/>
  <c r="AA81" i="1"/>
  <c r="AA33" i="1"/>
  <c r="Z33" i="1"/>
  <c r="AB21" i="1"/>
  <c r="Z21" i="1"/>
  <c r="AA21" i="1"/>
  <c r="Z273" i="1"/>
  <c r="AA273" i="1"/>
  <c r="AA117" i="1"/>
  <c r="Z260" i="1"/>
  <c r="AB260" i="1"/>
  <c r="AB236" i="1"/>
  <c r="AA236" i="1"/>
  <c r="Z236" i="1"/>
  <c r="Z188" i="1"/>
  <c r="AB188" i="1"/>
  <c r="AA176" i="1"/>
  <c r="Z176" i="1"/>
  <c r="AA140" i="1"/>
  <c r="AB140" i="1"/>
  <c r="AB128" i="1"/>
  <c r="AA128" i="1"/>
  <c r="AA104" i="1"/>
  <c r="AB104" i="1"/>
  <c r="Z104" i="1"/>
  <c r="AA92" i="1"/>
  <c r="AB92" i="1"/>
  <c r="Z92" i="1"/>
  <c r="Z44" i="1"/>
  <c r="AB44" i="1"/>
  <c r="AA20" i="1"/>
  <c r="Z20" i="1"/>
  <c r="AA116" i="1"/>
  <c r="AB249" i="1"/>
  <c r="Z57" i="1"/>
  <c r="AA188" i="1"/>
  <c r="AA261" i="1"/>
  <c r="AB165" i="1"/>
  <c r="AA165" i="1"/>
  <c r="Z165" i="1"/>
  <c r="Z93" i="1"/>
  <c r="AA93" i="1"/>
  <c r="AB93" i="1"/>
  <c r="Z45" i="1"/>
  <c r="AB45" i="1"/>
  <c r="AA272" i="1"/>
  <c r="AB272" i="1"/>
  <c r="AB224" i="1"/>
  <c r="Z224" i="1"/>
  <c r="AA224" i="1"/>
  <c r="Z152" i="1"/>
  <c r="AB152" i="1"/>
  <c r="AA152" i="1"/>
  <c r="AA32" i="1"/>
  <c r="AB32" i="1"/>
  <c r="Z32" i="1"/>
  <c r="AB68" i="1"/>
  <c r="Z140" i="1"/>
  <c r="AA260" i="1"/>
  <c r="AB116" i="1"/>
  <c r="AB33" i="1"/>
  <c r="AB212" i="1"/>
  <c r="AA212" i="1"/>
  <c r="AB237" i="1"/>
  <c r="AA237" i="1"/>
  <c r="Z237" i="1"/>
  <c r="AB141" i="1"/>
  <c r="AA141" i="1"/>
  <c r="AA105" i="1"/>
  <c r="AB105" i="1"/>
  <c r="Z105" i="1"/>
  <c r="AB69" i="1"/>
  <c r="AA69" i="1"/>
  <c r="AA9" i="1"/>
  <c r="AB9" i="1"/>
  <c r="Z9" i="1"/>
  <c r="AB284" i="1"/>
  <c r="AA284" i="1"/>
  <c r="AA248" i="1"/>
  <c r="Z248" i="1"/>
  <c r="AB200" i="1"/>
  <c r="AA200" i="1"/>
  <c r="AB164" i="1"/>
  <c r="AA164" i="1"/>
  <c r="Z164" i="1"/>
  <c r="Z80" i="1"/>
  <c r="AB80" i="1"/>
  <c r="AA80" i="1"/>
  <c r="AB56" i="1"/>
  <c r="AA56" i="1"/>
  <c r="AB8" i="1"/>
  <c r="Z8" i="1"/>
  <c r="AA8" i="1"/>
  <c r="AA189" i="1"/>
  <c r="AB248" i="1"/>
  <c r="Z56" i="1"/>
  <c r="Z213" i="1"/>
  <c r="Z212" i="1"/>
  <c r="AA57" i="1"/>
  <c r="Z128" i="1"/>
  <c r="AB189" i="1"/>
  <c r="Z283" i="1"/>
  <c r="AA127" i="1"/>
  <c r="AA55" i="1"/>
  <c r="AB31" i="1"/>
  <c r="Z210" i="1"/>
  <c r="AA198" i="1"/>
  <c r="AA125" i="1"/>
  <c r="Z280" i="1"/>
  <c r="Z266" i="1"/>
  <c r="Z222" i="1"/>
  <c r="Z208" i="1"/>
  <c r="Z194" i="1"/>
  <c r="Z150" i="1"/>
  <c r="Z136" i="1"/>
  <c r="Z122" i="1"/>
  <c r="Z78" i="1"/>
  <c r="Z64" i="1"/>
  <c r="Z50" i="1"/>
  <c r="Z6" i="1"/>
  <c r="AA282" i="1"/>
  <c r="AA268" i="1"/>
  <c r="AA210" i="1"/>
  <c r="AA196" i="1"/>
  <c r="AA138" i="1"/>
  <c r="AA124" i="1"/>
  <c r="AA66" i="1"/>
  <c r="AA52" i="1"/>
  <c r="AB270" i="1"/>
  <c r="AB254" i="1"/>
  <c r="AB240" i="1"/>
  <c r="AB182" i="1"/>
  <c r="AB168" i="1"/>
  <c r="AB139" i="1"/>
  <c r="AB121" i="1"/>
  <c r="AB91" i="1"/>
  <c r="AB73" i="1"/>
  <c r="AB25" i="1"/>
  <c r="Z67" i="1"/>
  <c r="AA199" i="1"/>
  <c r="Z223" i="1"/>
  <c r="AA197" i="1"/>
  <c r="AA139" i="1"/>
  <c r="Z3" i="1"/>
  <c r="Z279" i="1"/>
  <c r="Z235" i="1"/>
  <c r="Z221" i="1"/>
  <c r="Z207" i="1"/>
  <c r="Z163" i="1"/>
  <c r="Z149" i="1"/>
  <c r="Z135" i="1"/>
  <c r="Z91" i="1"/>
  <c r="Z77" i="1"/>
  <c r="Z63" i="1"/>
  <c r="Z19" i="1"/>
  <c r="Z5" i="1"/>
  <c r="AA281" i="1"/>
  <c r="AA265" i="1"/>
  <c r="AA223" i="1"/>
  <c r="AA209" i="1"/>
  <c r="AA193" i="1"/>
  <c r="AA151" i="1"/>
  <c r="AA137" i="1"/>
  <c r="AA121" i="1"/>
  <c r="AA79" i="1"/>
  <c r="AA65" i="1"/>
  <c r="AA49" i="1"/>
  <c r="AA7" i="1"/>
  <c r="AB283" i="1"/>
  <c r="AB267" i="1"/>
  <c r="AB253" i="1"/>
  <c r="AB211" i="1"/>
  <c r="AB195" i="1"/>
  <c r="AB181" i="1"/>
  <c r="AB135" i="1"/>
  <c r="AB87" i="1"/>
  <c r="AB39" i="1"/>
  <c r="Z282" i="1"/>
  <c r="Z138" i="1"/>
  <c r="Z66" i="1"/>
  <c r="AA126" i="1"/>
  <c r="Z65" i="1"/>
  <c r="Z7" i="1"/>
  <c r="Z292" i="1"/>
  <c r="Z278" i="1"/>
  <c r="Z234" i="1"/>
  <c r="Z220" i="1"/>
  <c r="Z206" i="1"/>
  <c r="Z162" i="1"/>
  <c r="Z148" i="1"/>
  <c r="Z134" i="1"/>
  <c r="Z90" i="1"/>
  <c r="Z76" i="1"/>
  <c r="Z62" i="1"/>
  <c r="Z18" i="1"/>
  <c r="Z4" i="1"/>
  <c r="AA280" i="1"/>
  <c r="AA222" i="1"/>
  <c r="AA208" i="1"/>
  <c r="AA150" i="1"/>
  <c r="AA136" i="1"/>
  <c r="AA78" i="1"/>
  <c r="AA64" i="1"/>
  <c r="AA6" i="1"/>
  <c r="AB266" i="1"/>
  <c r="AB252" i="1"/>
  <c r="AB194" i="1"/>
  <c r="AB180" i="1"/>
  <c r="AB134" i="1"/>
  <c r="AB86" i="1"/>
  <c r="AB38" i="1"/>
  <c r="Z211" i="1"/>
  <c r="AA271" i="1"/>
  <c r="Z209" i="1"/>
  <c r="Z151" i="1"/>
  <c r="Z79" i="1"/>
  <c r="Z291" i="1"/>
  <c r="Z103" i="1"/>
  <c r="Z75" i="1"/>
  <c r="AA3" i="1"/>
  <c r="AA277" i="1"/>
  <c r="AA149" i="1"/>
  <c r="AA133" i="1"/>
  <c r="AA77" i="1"/>
  <c r="AA61" i="1"/>
  <c r="AA5" i="1"/>
  <c r="AB279" i="1"/>
  <c r="AB265" i="1"/>
  <c r="AB207" i="1"/>
  <c r="AB193" i="1"/>
  <c r="AB133" i="1"/>
  <c r="AB37" i="1"/>
  <c r="AA54" i="1"/>
  <c r="Z281" i="1"/>
  <c r="Z137" i="1"/>
  <c r="AA269" i="1"/>
  <c r="AA53" i="1"/>
  <c r="Z233" i="1"/>
  <c r="Z219" i="1"/>
  <c r="Z161" i="1"/>
  <c r="Z147" i="1"/>
  <c r="Z89" i="1"/>
  <c r="Z17" i="1"/>
  <c r="AA221" i="1"/>
  <c r="AA205" i="1"/>
  <c r="AB85" i="1"/>
  <c r="Z290" i="1"/>
  <c r="Z232" i="1"/>
  <c r="Z218" i="1"/>
  <c r="Z160" i="1"/>
  <c r="Z146" i="1"/>
  <c r="Z102" i="1"/>
  <c r="Z88" i="1"/>
  <c r="Z74" i="1"/>
  <c r="Z30" i="1"/>
  <c r="Z16" i="1"/>
  <c r="AA292" i="1"/>
  <c r="AA276" i="1"/>
  <c r="AA220" i="1"/>
  <c r="AA204" i="1"/>
  <c r="AA148" i="1"/>
  <c r="AA132" i="1"/>
  <c r="AA90" i="1"/>
  <c r="AA76" i="1"/>
  <c r="AA60" i="1"/>
  <c r="AA4" i="1"/>
  <c r="AB278" i="1"/>
  <c r="AB264" i="1"/>
  <c r="AB206" i="1"/>
  <c r="AB192" i="1"/>
  <c r="AB147" i="1"/>
  <c r="AB132" i="1"/>
  <c r="AB99" i="1"/>
  <c r="AB84" i="1"/>
  <c r="AB51" i="1"/>
  <c r="AB36" i="1"/>
</calcChain>
</file>

<file path=xl/sharedStrings.xml><?xml version="1.0" encoding="utf-8"?>
<sst xmlns="http://schemas.openxmlformats.org/spreadsheetml/2006/main" count="330" uniqueCount="325">
  <si>
    <t>Kommun</t>
  </si>
  <si>
    <t>Befolkning</t>
  </si>
  <si>
    <t>Upplands Väsby</t>
  </si>
  <si>
    <t>Vallentuna</t>
  </si>
  <si>
    <t>Värmdö</t>
  </si>
  <si>
    <t>Österåker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</si>
  <si>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</si>
  <si>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</si>
  <si>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</si>
  <si>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</si>
  <si>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</si>
  <si>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</si>
  <si>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</si>
  <si>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</si>
  <si>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</si>
  <si>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</si>
  <si>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</si>
  <si>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</si>
  <si>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</si>
  <si>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</si>
  <si>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</si>
  <si>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</si>
  <si>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</si>
  <si>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</si>
  <si>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</si>
  <si>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</si>
  <si>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</si>
  <si>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</si>
  <si>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</si>
  <si>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</si>
  <si>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</si>
  <si>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</si>
  <si>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</si>
  <si>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</si>
  <si>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</si>
  <si>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</si>
  <si>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</si>
  <si>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</si>
  <si>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</si>
  <si>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</si>
  <si>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</si>
  <si>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</si>
  <si>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</si>
  <si>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</si>
  <si>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</si>
  <si>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</si>
  <si>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</si>
  <si>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</si>
  <si>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</si>
  <si>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</si>
  <si>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</si>
  <si>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</si>
  <si>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</si>
  <si>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</si>
  <si>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</si>
  <si>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</si>
  <si>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</si>
  <si>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</si>
  <si>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</si>
  <si>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</si>
  <si>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</si>
  <si>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</si>
  <si>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</si>
  <si>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</si>
  <si>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</si>
  <si>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</si>
  <si>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</si>
  <si>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</si>
  <si>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</si>
  <si>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</si>
  <si>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</si>
  <si>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Lessebo</t>
  </si>
  <si>
    <t>Uppvidinge</t>
  </si>
  <si>
    <t>Alvesta</t>
  </si>
  <si>
    <t>Tingsryd</t>
  </si>
  <si>
    <t>Älmhult</t>
  </si>
  <si>
    <t>Markaryd</t>
  </si>
  <si>
    <t>Växjö</t>
  </si>
  <si>
    <t>Ljungby</t>
  </si>
  <si>
    <t>Högsby</t>
  </si>
  <si>
    <t>Torsås</t>
  </si>
  <si>
    <t>Hultsfred</t>
  </si>
  <si>
    <t>Mörbylånga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</si>
  <si>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</si>
  <si>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</si>
  <si>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</si>
  <si>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</si>
  <si>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</si>
  <si>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</si>
  <si>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</si>
  <si>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</si>
  <si>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</si>
  <si>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</si>
  <si>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</si>
  <si>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</si>
  <si>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</si>
  <si>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</si>
  <si>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</si>
  <si>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</si>
  <si>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</si>
  <si>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</si>
  <si>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</si>
  <si>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</si>
  <si>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</si>
  <si>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</si>
  <si>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</si>
  <si>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</si>
  <si>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</si>
  <si>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</si>
  <si>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</si>
  <si>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</si>
  <si>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Bromölla</t>
  </si>
  <si>
    <t>Tomelilla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</si>
  <si>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</si>
  <si>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</si>
  <si>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</si>
  <si>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</si>
  <si>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</si>
  <si>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</si>
  <si>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</si>
  <si>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</si>
  <si>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</si>
  <si>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</si>
  <si>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</si>
  <si>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</si>
  <si>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</si>
  <si>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</si>
  <si>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</si>
  <si>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</si>
  <si>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</si>
  <si>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</si>
  <si>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</si>
  <si>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</si>
  <si>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</si>
  <si>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</si>
  <si>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</si>
  <si>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</si>
  <si>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</si>
  <si>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</si>
  <si>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</si>
  <si>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</si>
  <si>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</si>
  <si>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</si>
  <si>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</si>
  <si>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</si>
  <si>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</si>
  <si>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</si>
  <si>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</si>
  <si>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</si>
  <si>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</si>
  <si>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</si>
  <si>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</si>
  <si>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</si>
  <si>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</si>
  <si>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</si>
  <si>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</si>
  <si>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</si>
  <si>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</si>
  <si>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</si>
  <si>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</si>
  <si>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</si>
  <si>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</si>
  <si>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</si>
  <si>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</si>
  <si>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</si>
  <si>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</si>
  <si>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</si>
  <si>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</si>
  <si>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</si>
  <si>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</si>
  <si>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</si>
  <si>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</si>
  <si>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</si>
  <si>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</si>
  <si>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</si>
  <si>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</si>
  <si>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Åmål</t>
  </si>
  <si>
    <t>Ulricehamn</t>
  </si>
  <si>
    <t>Mariestad</t>
  </si>
  <si>
    <t>Skara</t>
  </si>
  <si>
    <t>Lidköping</t>
  </si>
  <si>
    <t>Skövde</t>
  </si>
  <si>
    <t>Tidaholm</t>
  </si>
  <si>
    <t>Hjo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</si>
  <si>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</si>
  <si>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</si>
  <si>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</si>
  <si>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</si>
  <si>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</si>
  <si>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</si>
  <si>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</si>
  <si>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</si>
  <si>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</si>
  <si>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</si>
  <si>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</si>
  <si>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</si>
  <si>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</si>
  <si>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</si>
  <si>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Arvika</t>
  </si>
  <si>
    <t>Hagfors</t>
  </si>
  <si>
    <t>Säffle</t>
  </si>
  <si>
    <t>Lekeberg</t>
  </si>
  <si>
    <t>Hallsberg</t>
  </si>
  <si>
    <t>Laxå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</si>
  <si>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</si>
  <si>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</si>
  <si>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</si>
  <si>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</si>
  <si>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</si>
  <si>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</si>
  <si>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</si>
  <si>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</si>
  <si>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</si>
  <si>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</si>
  <si>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</si>
  <si>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</si>
  <si>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</si>
  <si>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</si>
  <si>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</si>
  <si>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</si>
  <si>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</si>
  <si>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</si>
  <si>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</si>
  <si>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</si>
  <si>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</si>
  <si>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</si>
  <si>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</si>
  <si>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</si>
  <si>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Älvdalen</t>
  </si>
  <si>
    <t>Orsa</t>
  </si>
  <si>
    <t>Smedjebacken</t>
  </si>
  <si>
    <t>Mora</t>
  </si>
  <si>
    <t>Borlänge</t>
  </si>
  <si>
    <t>Falun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</si>
  <si>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</si>
  <si>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</si>
  <si>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</si>
  <si>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</si>
  <si>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</si>
  <si>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</si>
  <si>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</si>
  <si>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</si>
  <si>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</si>
  <si>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Sandviken</t>
  </si>
  <si>
    <t>Gävle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</si>
  <si>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</si>
  <si>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</si>
  <si>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</si>
  <si>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</si>
  <si>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</si>
  <si>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</si>
  <si>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</si>
  <si>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</si>
  <si>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Örnsköldsvik</t>
  </si>
  <si>
    <t>Sollefteå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</si>
  <si>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</si>
  <si>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</si>
  <si>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</si>
  <si>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</si>
  <si>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</si>
  <si>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</si>
  <si>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</si>
  <si>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</si>
  <si>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</si>
  <si>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</si>
  <si>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</si>
  <si>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</si>
  <si>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</si>
  <si>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</si>
  <si>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</si>
  <si>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</si>
  <si>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</si>
  <si>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</si>
  <si>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</si>
  <si>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</si>
  <si>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</si>
  <si>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</si>
  <si>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</si>
  <si>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</si>
  <si>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</si>
  <si>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</si>
  <si>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</si>
  <si>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</si>
  <si>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</si>
  <si>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</si>
  <si>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</si>
  <si>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Luleå</t>
  </si>
  <si>
    <t>Älvsbyn</t>
  </si>
  <si>
    <t>Piteå</t>
  </si>
  <si>
    <t>Boden</t>
  </si>
  <si>
    <t>Haparanda</t>
  </si>
  <si>
    <t>Kiruna</t>
  </si>
  <si>
    <t>Inrapporterade kostnader (sek)</t>
  </si>
  <si>
    <t>Summa §28.1, §28.2a, §28.2c</t>
  </si>
  <si>
    <t>§28.1
Uppstädning</t>
  </si>
  <si>
    <t>§28.2a
Administration och planering</t>
  </si>
  <si>
    <t>§28.2b
Insamling och rapportering av uppgifter</t>
  </si>
  <si>
    <t>§28.2c
Informationsspridning</t>
  </si>
  <si>
    <t>Inrapporterade kostnader (sek/capita)</t>
  </si>
  <si>
    <t>§28.2b
Insamling och rapportering av uppgifter</t>
  </si>
  <si>
    <t>Total kostnad per capita §28.1, §28.2a, §28.2c</t>
  </si>
  <si>
    <t>Avvikelsevärde, kr per capita, rapporterat värde jämfört med prediktionsvärdet</t>
  </si>
  <si>
    <t>Avvikelsevärde, %, rapporterat värde jämfört med prediktionsvärdet</t>
  </si>
  <si>
    <t>Fördelat prediktionsvärde för Uppstädning. Utifrån andel av inrapporterade kostnader.</t>
  </si>
  <si>
    <t>Fördelat prediktionsvärde för Administration och planering. Utifrån andel av inrapporterade kostnader.</t>
  </si>
  <si>
    <t>Fördelat prediktionsvärde för Informationsspridning. Utifrån andel av inrapporterade kostnader.</t>
  </si>
  <si>
    <t>§28.2c
Informationsspridning</t>
  </si>
  <si>
    <t>Förslag på fastställd kostnad för Uppstädning. Justerat utifrån skräpmätning.</t>
  </si>
  <si>
    <t>Förslag på fastställd kostnad för Administration och planering. Justerat utifrån skräpmätning.</t>
  </si>
  <si>
    <t>Förslag på fastställd kostnad för Informationsspridning. Oberoende av skräpmätning.</t>
  </si>
  <si>
    <t>Berättigad kostnad för
- Uppstädning
- Administration och planering
- Informationsspridning
Berättigad kostnad avser det lägsta värdet av "inrapporterade kostnader" eller "predikitionsvärdet"</t>
  </si>
  <si>
    <t xml:space="preserve">
Berättigad kostnad  för Uppstädning. Utifrån andel av inrapporterade kostnader.</t>
  </si>
  <si>
    <t xml:space="preserve">
Berättigad kostnad  för Administration och planering. Utifrån andel av inrapporterade kostnader.</t>
  </si>
  <si>
    <t xml:space="preserve">
Berättigad kostnad  för Informationsspridning. Utifrån andel av inrapporterade kostnader.</t>
  </si>
  <si>
    <t>Inrapporterad och granskad kostnad för all nedskräpning [kr]</t>
  </si>
  <si>
    <t>Förväntad kostnad för nedskräpning kopplat till 
- Uppstädning
- Administration och planering
- Informationsspridning [kr/capita]</t>
  </si>
  <si>
    <t>Beräkning av kommunernas förväntade kostnader kopplat till
- Uppstädning
- Administration och planering
- Informationsspridning [kr]</t>
  </si>
  <si>
    <t xml:space="preserve">
Förslag på fastställd kostnad för Insamling och rapportering. Justerat utifrån takkostnad på 40 000 sek. Oberoende av skräpmätning.
</t>
  </si>
  <si>
    <t>Naturvårdsverkets bedömning av kommunernas totala kostnader för nedskräpning [kr]</t>
  </si>
  <si>
    <t>Inrapportering
och granskning</t>
  </si>
  <si>
    <t>Del 1 - Förväntad kostnad för nedskräpning</t>
  </si>
  <si>
    <t>Del 2 - Justeringar utifrån förväntat värde, rapporterat värde och takkostnad för Insamling och rapportering</t>
  </si>
  <si>
    <t>Del 3 - Justering utifrån skräpmätning</t>
  </si>
  <si>
    <t>Förslag på fastställd kostnad 2024 enligt 13 §</t>
  </si>
  <si>
    <t>Befolkningsmängd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</si>
</sst>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r&quot;"/>
    <numFmt numFmtId="165" formatCode="#,##0.0\ &quot;kr&quot;"/>
    <numFmt numFmtId="166" formatCode="#,##0\ &quot;kr&quot;"/>
  </numFmts>
  <fonts count="12" x14ac:knownFonts="1"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theme="0"/>
      <name val="Century Gothic"/>
      <family val="2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83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9.9978637043366805E-2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9" fontId="0" fillId="0" borderId="0" xfId="0" applyNumberFormat="1"/>
    <xf numFmtId="3" fontId="0" fillId="0" borderId="0" xfId="0" applyNumberFormat="1"/>
    <xf numFmtId="166" fontId="0" fillId="4" borderId="0" xfId="0" applyNumberFormat="1" applyFill="1"/>
    <xf numFmtId="0" fontId="4" fillId="3" borderId="0" xfId="0" applyFont="1" applyFill="1" applyAlignment="1">
      <alignment horizontal="center"/>
    </xf>
    <xf numFmtId="0" fontId="7" fillId="8" borderId="0" xfId="0" applyFont="1" applyFill="1"/>
    <xf numFmtId="0" fontId="3" fillId="8" borderId="0" xfId="0" applyFont="1" applyFill="1" applyAlignment="1">
      <alignment wrapText="1"/>
    </xf>
    <xf numFmtId="0" fontId="10" fillId="9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/>
    <xf numFmtId="0" fontId="4" fillId="5" borderId="3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10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6" fillId="11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wrapText="1"/>
    </xf>
    <xf numFmtId="16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3779"/>
      <color rgb="FF85EBA7"/>
      <color rgb="FF99FFCC"/>
      <color rgb="FF7CBF33"/>
      <color rgb="FF55E1D0"/>
      <color rgb="FF66FFFF"/>
      <color rgb="FFF58355"/>
      <color rgb="FFF39257"/>
      <color rgb="FFF58C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3"/>
  <sheetViews>
    <sheetView tabSelected="1" zoomScaleNormal="100" workbookViewId="0">
      <pane xSplit="1" ySplit="2" topLeftCell="Y3" activePane="bottomRight" state="frozen"/>
      <selection pane="topRight" activeCell="B1" sqref="B1"/>
      <selection pane="bottomLeft" activeCell="A3" sqref="A3"/>
      <selection pane="bottomRight" activeCell="AJ8" sqref="AJ8"/>
    </sheetView>
  </sheetViews>
  <sheetFormatPr defaultColWidth="11.453125" defaultRowHeight="14.5" x14ac:dyDescent="0.35"/>
  <cols>
    <col min="1" max="1" width="15.54296875" customWidth="1"/>
    <col min="2" max="2" width="14.26953125" hidden="1" customWidth="1"/>
    <col min="3" max="3" width="19.81640625" hidden="1" customWidth="1"/>
    <col min="4" max="4" width="25.08984375" customWidth="1"/>
    <col min="5" max="5" width="18.81640625" hidden="1" customWidth="1"/>
    <col min="6" max="6" width="17.1796875" hidden="1" customWidth="1"/>
    <col min="7" max="7" width="23.453125" hidden="1" customWidth="1"/>
    <col min="8" max="8" width="14" hidden="1" customWidth="1"/>
    <col min="9" max="9" width="26.26953125" hidden="1" customWidth="1"/>
    <col min="10" max="10" width="22.7265625" hidden="1" customWidth="1"/>
    <col min="11" max="11" width="27" hidden="1" customWidth="1"/>
    <col min="12" max="12" width="27.54296875" hidden="1" customWidth="1"/>
    <col min="13" max="13" width="6.1796875" hidden="1" customWidth="1"/>
    <col min="14" max="14" width="26.81640625" customWidth="1"/>
    <col min="15" max="15" width="25.54296875" customWidth="1"/>
    <col min="16" max="16" width="33.08984375" customWidth="1"/>
    <col min="17" max="18" width="24.26953125" hidden="1" customWidth="1"/>
    <col min="19" max="19" width="28.54296875" hidden="1" customWidth="1"/>
    <col min="20" max="20" width="29.81640625" hidden="1" customWidth="1"/>
    <col min="21" max="21" width="31.81640625" hidden="1" customWidth="1"/>
    <col min="22" max="22" width="27.54296875" hidden="1" customWidth="1"/>
    <col min="23" max="23" width="28.1796875" hidden="1" customWidth="1"/>
    <col min="24" max="24" width="30.7265625" hidden="1" customWidth="1"/>
    <col min="25" max="25" width="58.54296875" customWidth="1"/>
    <col min="26" max="28" width="58.54296875" hidden="1" customWidth="1"/>
    <col min="29" max="29" width="34.26953125" hidden="1" customWidth="1"/>
    <col min="30" max="30" width="30.54296875" hidden="1" customWidth="1"/>
    <col min="31" max="31" width="35.453125" customWidth="1"/>
    <col min="32" max="32" width="31.1796875" hidden="1" customWidth="1"/>
    <col min="33" max="33" width="33.08984375" customWidth="1"/>
    <col min="34" max="34" width="34.26953125" customWidth="1"/>
  </cols>
  <sheetData>
    <row r="1" spans="1:34" ht="78.5" customHeight="1" x14ac:dyDescent="0.6">
      <c r="A1" s="12"/>
      <c r="B1" s="2"/>
      <c r="C1" s="11" t="s">
        <v>292</v>
      </c>
      <c r="D1" s="14" t="s">
        <v>319</v>
      </c>
      <c r="E1" s="15"/>
      <c r="F1" s="15"/>
      <c r="G1" s="15"/>
      <c r="H1" s="15"/>
      <c r="I1" s="16" t="s">
        <v>298</v>
      </c>
      <c r="J1" s="16"/>
      <c r="K1" s="16"/>
      <c r="L1" s="16"/>
      <c r="M1" s="16"/>
      <c r="N1" s="17" t="s">
        <v>320</v>
      </c>
      <c r="O1" s="18" t="s">
        <v>321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20" t="s">
        <v>322</v>
      </c>
    </row>
    <row r="2" spans="1:34" s="1" customFormat="1" ht="143" customHeight="1" x14ac:dyDescent="0.4">
      <c r="A2" s="13" t="s">
        <v>0</v>
      </c>
      <c r="B2" s="2" t="s">
        <v>1</v>
      </c>
      <c r="C2" s="3" t="s">
        <v>293</v>
      </c>
      <c r="D2" s="21" t="s">
        <v>314</v>
      </c>
      <c r="E2" s="22" t="s">
        <v>294</v>
      </c>
      <c r="F2" s="22" t="s">
        <v>295</v>
      </c>
      <c r="G2" s="22" t="s">
        <v>296</v>
      </c>
      <c r="H2" s="22" t="s">
        <v>297</v>
      </c>
      <c r="I2" s="23" t="s">
        <v>300</v>
      </c>
      <c r="J2" s="23" t="s">
        <v>294</v>
      </c>
      <c r="K2" s="23" t="s">
        <v>295</v>
      </c>
      <c r="L2" s="23" t="s">
        <v>299</v>
      </c>
      <c r="M2" s="23" t="s">
        <v>306</v>
      </c>
      <c r="N2" s="24" t="s">
        <v>315</v>
      </c>
      <c r="O2" s="25" t="s">
        <v>324</v>
      </c>
      <c r="P2" s="26" t="s">
        <v>316</v>
      </c>
      <c r="Q2" s="26" t="s">
        <v>301</v>
      </c>
      <c r="R2" s="26" t="s">
        <v>302</v>
      </c>
      <c r="S2" s="27" t="s">
        <v>303</v>
      </c>
      <c r="T2" s="27" t="s">
        <v>304</v>
      </c>
      <c r="U2" s="27" t="s">
        <v>305</v>
      </c>
      <c r="V2" s="27" t="s">
        <v>303</v>
      </c>
      <c r="W2" s="27" t="s">
        <v>304</v>
      </c>
      <c r="X2" s="27" t="s">
        <v>305</v>
      </c>
      <c r="Y2" s="25" t="s">
        <v>310</v>
      </c>
      <c r="Z2" s="28" t="s">
        <v>311</v>
      </c>
      <c r="AA2" s="28" t="s">
        <v>312</v>
      </c>
      <c r="AB2" s="28" t="s">
        <v>313</v>
      </c>
      <c r="AC2" s="27" t="s">
        <v>307</v>
      </c>
      <c r="AD2" s="27" t="s">
        <v>308</v>
      </c>
      <c r="AE2" s="25" t="s">
        <v>317</v>
      </c>
      <c r="AF2" s="27" t="s">
        <v>309</v>
      </c>
      <c r="AG2" s="25" t="s">
        <v>318</v>
      </c>
      <c r="AH2" s="29" t="s">
        <v>323</v>
      </c>
    </row>
    <row r="3" spans="1:34" x14ac:dyDescent="0.35">
      <c r="A3" t="s">
        <v>147</v>
      </c>
      <c r="B3" s="9">
        <v>32576</v>
      </c>
      <c r="C3" s="10">
        <v>244600</v>
      </c>
      <c r="D3" s="30">
        <v>246100</v>
      </c>
      <c r="E3" s="10">
        <v>242000</v>
      </c>
      <c r="F3" s="10">
        <v>2600</v>
      </c>
      <c r="G3" s="10">
        <v>1500</v>
      </c>
      <c r="H3" s="10">
        <v>0</v>
      </c>
      <c r="I3" s="6">
        <v>7.5085952848722997</v>
      </c>
      <c r="J3" s="6">
        <v>7.4287819253438103</v>
      </c>
      <c r="K3" s="6">
        <v>7.9813359528487199E-2</v>
      </c>
      <c r="L3" s="6">
        <v>4.6046168958742598E-2</v>
      </c>
      <c r="M3" s="6">
        <v>0</v>
      </c>
      <c r="N3" s="6">
        <v>36.224877003825299</v>
      </c>
      <c r="O3" s="9">
        <v>32576</v>
      </c>
      <c r="P3" s="7">
        <v>1180061.5932766099</v>
      </c>
      <c r="Q3" s="4">
        <v>-28.716281718952999</v>
      </c>
      <c r="R3" s="8">
        <v>-0.792722683804298</v>
      </c>
      <c r="S3" s="5">
        <v>35.839821074921197</v>
      </c>
      <c r="T3" s="5">
        <v>0.385055928904112</v>
      </c>
      <c r="U3" s="5">
        <v>0</v>
      </c>
      <c r="V3" s="7">
        <v>1167518.01133663</v>
      </c>
      <c r="W3" s="7">
        <v>12543.5819399803</v>
      </c>
      <c r="X3" s="7">
        <v>0</v>
      </c>
      <c r="Y3" s="7">
        <f>IF($R3&gt;0,$P3,$C3)</f>
        <v>244600</v>
      </c>
      <c r="Z3" s="7">
        <f>IFERROR($Y3*($E3/($C3)),0)</f>
        <v>242000</v>
      </c>
      <c r="AA3" s="7">
        <f>IFERROR($Y3*($F3/($C3)),0)</f>
        <v>2600</v>
      </c>
      <c r="AB3" s="7">
        <f>IFERROR($Y3*($H3/($C3)),0)</f>
        <v>0</v>
      </c>
      <c r="AC3" s="7">
        <v>140347.9</v>
      </c>
      <c r="AD3" s="7">
        <v>1507.87</v>
      </c>
      <c r="AE3" s="7">
        <v>1500</v>
      </c>
      <c r="AF3" s="7">
        <v>0</v>
      </c>
      <c r="AG3" s="7">
        <f>$Y3+$AE3</f>
        <v>246100</v>
      </c>
      <c r="AH3" s="7">
        <v>143355.76999999999</v>
      </c>
    </row>
    <row r="4" spans="1:34" x14ac:dyDescent="0.35">
      <c r="A4" t="s">
        <v>174</v>
      </c>
      <c r="B4" s="9">
        <v>42722</v>
      </c>
      <c r="C4" s="10">
        <v>2058001</v>
      </c>
      <c r="D4" s="30">
        <v>2059501</v>
      </c>
      <c r="E4" s="10">
        <v>2046000</v>
      </c>
      <c r="F4" s="10">
        <v>12001</v>
      </c>
      <c r="G4" s="10">
        <v>1500</v>
      </c>
      <c r="H4" s="10">
        <v>0</v>
      </c>
      <c r="I4" s="6">
        <v>48.1719254716539</v>
      </c>
      <c r="J4" s="6">
        <v>47.891016338186397</v>
      </c>
      <c r="K4" s="6">
        <v>0.28090913346753399</v>
      </c>
      <c r="L4" s="6">
        <v>3.5110715790459199E-2</v>
      </c>
      <c r="M4" s="6">
        <v>0</v>
      </c>
      <c r="N4" s="6">
        <v>28.0176048730366</v>
      </c>
      <c r="O4" s="9">
        <v>42722</v>
      </c>
      <c r="P4" s="7">
        <v>1196968.11538587</v>
      </c>
      <c r="Q4" s="4">
        <v>20.154320598617399</v>
      </c>
      <c r="R4" s="8">
        <v>0.71934487940521197</v>
      </c>
      <c r="S4" s="5">
        <v>27.8542233799852</v>
      </c>
      <c r="T4" s="5">
        <v>0.163381493051418</v>
      </c>
      <c r="U4" s="5">
        <v>0</v>
      </c>
      <c r="V4" s="7">
        <v>1189988.1312397299</v>
      </c>
      <c r="W4" s="7">
        <v>6979.9841461426904</v>
      </c>
      <c r="X4" s="7">
        <v>0</v>
      </c>
      <c r="Y4" s="7">
        <f>IF($R4&gt;0,$P4,$C4)</f>
        <v>1196968.11538587</v>
      </c>
      <c r="Z4" s="7">
        <f>IFERROR($Y4*($E4/($C4)),0)</f>
        <v>1189988.1312397274</v>
      </c>
      <c r="AA4" s="7">
        <f>IFERROR($Y4*($F4/($C4)),0)</f>
        <v>6979.9841461427013</v>
      </c>
      <c r="AB4" s="7">
        <f>IFERROR($Y4*($H4/($C4)),0)</f>
        <v>0</v>
      </c>
      <c r="AC4" s="7">
        <v>690133.61671247904</v>
      </c>
      <c r="AD4" s="7">
        <v>4048.0418055554601</v>
      </c>
      <c r="AE4" s="7">
        <v>1500</v>
      </c>
      <c r="AF4" s="7">
        <v>0</v>
      </c>
      <c r="AG4" s="7">
        <f t="shared" ref="AG4:AG67" si="0">$Y4+$AE4</f>
        <v>1198468.11538587</v>
      </c>
      <c r="AH4" s="7">
        <v>695681.65851803496</v>
      </c>
    </row>
    <row r="5" spans="1:34" x14ac:dyDescent="0.35">
      <c r="A5" t="s">
        <v>73</v>
      </c>
      <c r="B5" s="9">
        <v>19830</v>
      </c>
      <c r="C5" s="10">
        <v>553979</v>
      </c>
      <c r="D5" s="30">
        <v>555244</v>
      </c>
      <c r="E5" s="10">
        <v>545000</v>
      </c>
      <c r="F5" s="10">
        <v>8979</v>
      </c>
      <c r="G5" s="10">
        <v>1265</v>
      </c>
      <c r="H5" s="10">
        <v>0</v>
      </c>
      <c r="I5" s="6">
        <v>27.936409480584999</v>
      </c>
      <c r="J5" s="6">
        <v>27.4836106908724</v>
      </c>
      <c r="K5" s="6">
        <v>0.45279878971255699</v>
      </c>
      <c r="L5" s="6">
        <v>6.3792233988905697E-2</v>
      </c>
      <c r="M5" s="6">
        <v>0</v>
      </c>
      <c r="N5" s="6">
        <v>40.651992529026501</v>
      </c>
      <c r="O5" s="9">
        <v>19830</v>
      </c>
      <c r="P5" s="7">
        <v>806129.01185059606</v>
      </c>
      <c r="Q5" s="4">
        <v>-12.7155830484416</v>
      </c>
      <c r="R5" s="8">
        <v>-0.312791139065627</v>
      </c>
      <c r="S5" s="5">
        <v>39.993097081873998</v>
      </c>
      <c r="T5" s="5">
        <v>0.65889544715256199</v>
      </c>
      <c r="U5" s="5">
        <v>0</v>
      </c>
      <c r="V5" s="7">
        <v>793063.11513356096</v>
      </c>
      <c r="W5" s="7">
        <v>13065.896717035301</v>
      </c>
      <c r="X5" s="7">
        <v>0</v>
      </c>
      <c r="Y5" s="7">
        <f>IF($R5&gt;0,$P5,$C5)</f>
        <v>553979</v>
      </c>
      <c r="Z5" s="7">
        <f>IFERROR($Y5*($E5/($C5)),0)</f>
        <v>545000</v>
      </c>
      <c r="AA5" s="7">
        <f>IFERROR($Y5*($F5/($C5)),0)</f>
        <v>8979</v>
      </c>
      <c r="AB5" s="7">
        <f>IFERROR($Y5*($H5/($C5)),0)</f>
        <v>0</v>
      </c>
      <c r="AC5" s="7">
        <v>316072.75</v>
      </c>
      <c r="AD5" s="7">
        <v>5207.3710499999997</v>
      </c>
      <c r="AE5" s="7">
        <v>1265</v>
      </c>
      <c r="AF5" s="7">
        <v>0</v>
      </c>
      <c r="AG5" s="7">
        <f t="shared" si="0"/>
        <v>555244</v>
      </c>
      <c r="AH5" s="7">
        <v>322545.12105000002</v>
      </c>
    </row>
    <row r="6" spans="1:34" x14ac:dyDescent="0.35">
      <c r="A6" t="s">
        <v>58</v>
      </c>
      <c r="B6" s="9">
        <v>6797</v>
      </c>
      <c r="C6" s="10">
        <v>35285</v>
      </c>
      <c r="D6" s="30">
        <v>35929</v>
      </c>
      <c r="E6" s="10">
        <v>35285</v>
      </c>
      <c r="F6" s="10">
        <v>0</v>
      </c>
      <c r="G6" s="10">
        <v>644</v>
      </c>
      <c r="H6" s="10">
        <v>0</v>
      </c>
      <c r="I6" s="6">
        <v>5.19126085037517</v>
      </c>
      <c r="J6" s="6">
        <v>5.19126085037517</v>
      </c>
      <c r="K6" s="6">
        <v>0</v>
      </c>
      <c r="L6" s="6">
        <v>9.47476828012358E-2</v>
      </c>
      <c r="M6" s="6">
        <v>0</v>
      </c>
      <c r="N6" s="6">
        <v>32.004805600445003</v>
      </c>
      <c r="O6" s="9">
        <v>6797</v>
      </c>
      <c r="P6" s="7">
        <v>217536.66366622501</v>
      </c>
      <c r="Q6" s="4">
        <v>-26.813544750069902</v>
      </c>
      <c r="R6" s="8">
        <v>-0.83779745719489795</v>
      </c>
      <c r="S6" s="5">
        <v>32.004805600445003</v>
      </c>
      <c r="T6" s="5">
        <v>0</v>
      </c>
      <c r="U6" s="5">
        <v>0</v>
      </c>
      <c r="V6" s="7">
        <v>217536.66366622501</v>
      </c>
      <c r="W6" s="7">
        <v>0</v>
      </c>
      <c r="X6" s="7">
        <v>0</v>
      </c>
      <c r="Y6" s="7">
        <f>IF($R6&gt;0,$P6,$C6)</f>
        <v>35285</v>
      </c>
      <c r="Z6" s="7">
        <f>IFERROR($Y6*($E6/($C6)),0)</f>
        <v>35285</v>
      </c>
      <c r="AA6" s="7">
        <f>IFERROR($Y6*($F6/($C6)),0)</f>
        <v>0</v>
      </c>
      <c r="AB6" s="7">
        <f>IFERROR($Y6*($H6/($C6)),0)</f>
        <v>0</v>
      </c>
      <c r="AC6" s="7">
        <v>20463.535749999999</v>
      </c>
      <c r="AD6" s="7">
        <v>0</v>
      </c>
      <c r="AE6" s="7">
        <v>644</v>
      </c>
      <c r="AF6" s="7">
        <v>0</v>
      </c>
      <c r="AG6" s="7">
        <f t="shared" si="0"/>
        <v>35929</v>
      </c>
      <c r="AH6" s="7">
        <v>21107.535749999999</v>
      </c>
    </row>
    <row r="7" spans="1:34" x14ac:dyDescent="0.35">
      <c r="A7" t="s">
        <v>222</v>
      </c>
      <c r="B7" s="9">
        <v>13980</v>
      </c>
      <c r="C7" s="10">
        <v>1084711</v>
      </c>
      <c r="D7" s="30">
        <v>1104711</v>
      </c>
      <c r="E7" s="10">
        <v>1074711</v>
      </c>
      <c r="F7" s="10">
        <v>10000</v>
      </c>
      <c r="G7" s="10">
        <v>20000</v>
      </c>
      <c r="H7" s="10">
        <v>0</v>
      </c>
      <c r="I7" s="6">
        <v>77.590200286122993</v>
      </c>
      <c r="J7" s="6">
        <v>76.874892703862699</v>
      </c>
      <c r="K7" s="6">
        <v>0.71530758226037205</v>
      </c>
      <c r="L7" s="6">
        <v>1.4306151645207399</v>
      </c>
      <c r="M7" s="6">
        <v>0</v>
      </c>
      <c r="N7" s="6">
        <v>51.1173539647748</v>
      </c>
      <c r="O7" s="9">
        <v>13980</v>
      </c>
      <c r="P7" s="7">
        <v>714620.60842755204</v>
      </c>
      <c r="Q7" s="4">
        <v>26.4728463213482</v>
      </c>
      <c r="R7" s="8">
        <v>0.51788373747965899</v>
      </c>
      <c r="S7" s="5">
        <v>50.646100755719402</v>
      </c>
      <c r="T7" s="5">
        <v>0.47125320905545198</v>
      </c>
      <c r="U7" s="5">
        <v>0</v>
      </c>
      <c r="V7" s="7">
        <v>708032.48856495705</v>
      </c>
      <c r="W7" s="7">
        <v>6588.1198625952202</v>
      </c>
      <c r="X7" s="7">
        <v>0</v>
      </c>
      <c r="Y7" s="7">
        <f>IF($R7&gt;0,$P7,$C7)</f>
        <v>714620.60842755204</v>
      </c>
      <c r="Z7" s="7">
        <f>IFERROR($Y7*($E7/($C7)),0)</f>
        <v>708032.48856495682</v>
      </c>
      <c r="AA7" s="7">
        <f>IFERROR($Y7*($F7/($C7)),0)</f>
        <v>6588.1198625952165</v>
      </c>
      <c r="AB7" s="7">
        <f>IFERROR($Y7*($H7/($C7)),0)</f>
        <v>0</v>
      </c>
      <c r="AC7" s="7">
        <v>410623.44174324698</v>
      </c>
      <c r="AD7" s="7">
        <v>3820.7801143121001</v>
      </c>
      <c r="AE7" s="7">
        <v>20000</v>
      </c>
      <c r="AF7" s="7">
        <v>0</v>
      </c>
      <c r="AG7" s="7">
        <f t="shared" si="0"/>
        <v>734620.60842755204</v>
      </c>
      <c r="AH7" s="7">
        <v>434444.22185755899</v>
      </c>
    </row>
    <row r="8" spans="1:34" x14ac:dyDescent="0.35">
      <c r="A8" t="s">
        <v>279</v>
      </c>
      <c r="B8" s="9">
        <v>2599</v>
      </c>
      <c r="C8" s="10">
        <v>3100</v>
      </c>
      <c r="D8" s="30">
        <v>4100</v>
      </c>
      <c r="E8" s="10">
        <v>2500</v>
      </c>
      <c r="F8" s="10">
        <v>500</v>
      </c>
      <c r="G8" s="10">
        <v>1000</v>
      </c>
      <c r="H8" s="10">
        <v>100</v>
      </c>
      <c r="I8" s="6">
        <v>1.1927664486340901</v>
      </c>
      <c r="J8" s="6">
        <v>0.96190842631781504</v>
      </c>
      <c r="K8" s="6">
        <v>0.192381685263563</v>
      </c>
      <c r="L8" s="6">
        <v>0.384763370527126</v>
      </c>
      <c r="M8" s="6">
        <v>3.8476337052712598E-2</v>
      </c>
      <c r="N8" s="6">
        <v>13.4901524465573</v>
      </c>
      <c r="O8" s="9">
        <v>2599</v>
      </c>
      <c r="P8" s="7">
        <v>35060.906208602501</v>
      </c>
      <c r="Q8" s="4">
        <v>-12.2973859979232</v>
      </c>
      <c r="R8" s="8">
        <v>-0.91158243367824299</v>
      </c>
      <c r="S8" s="5">
        <v>10.8791551988366</v>
      </c>
      <c r="T8" s="5">
        <v>2.17583103976731</v>
      </c>
      <c r="U8" s="5">
        <v>0.435166207953462</v>
      </c>
      <c r="V8" s="7">
        <v>28274.9243617762</v>
      </c>
      <c r="W8" s="7">
        <v>5654.9848723552404</v>
      </c>
      <c r="X8" s="7">
        <v>1130.99697447105</v>
      </c>
      <c r="Y8" s="7">
        <f>IF($R8&gt;0,$P8,$C8)</f>
        <v>3100</v>
      </c>
      <c r="Z8" s="7">
        <f>IFERROR($Y8*($E8/($C8)),0)</f>
        <v>2500</v>
      </c>
      <c r="AA8" s="7">
        <f>IFERROR($Y8*($F8/($C8)),0)</f>
        <v>500</v>
      </c>
      <c r="AB8" s="7">
        <f>IFERROR($Y8*($H8/($C8)),0)</f>
        <v>100</v>
      </c>
      <c r="AC8" s="7">
        <v>1449.875</v>
      </c>
      <c r="AD8" s="7">
        <v>289.97500000000002</v>
      </c>
      <c r="AE8" s="7">
        <v>1000</v>
      </c>
      <c r="AF8" s="7">
        <v>100</v>
      </c>
      <c r="AG8" s="7">
        <f t="shared" si="0"/>
        <v>4100</v>
      </c>
      <c r="AH8" s="7">
        <v>2839.85</v>
      </c>
    </row>
    <row r="9" spans="1:34" x14ac:dyDescent="0.35">
      <c r="A9" t="s">
        <v>278</v>
      </c>
      <c r="B9" s="9">
        <v>6089</v>
      </c>
      <c r="C9" s="10">
        <v>70000</v>
      </c>
      <c r="D9" s="30">
        <v>70000</v>
      </c>
      <c r="E9" s="10">
        <v>70000</v>
      </c>
      <c r="F9" s="10">
        <v>0</v>
      </c>
      <c r="G9" s="10">
        <v>0</v>
      </c>
      <c r="H9" s="10">
        <v>0</v>
      </c>
      <c r="I9" s="6">
        <v>11.4961405813763</v>
      </c>
      <c r="J9" s="6">
        <v>11.4961405813763</v>
      </c>
      <c r="K9" s="6">
        <v>0</v>
      </c>
      <c r="L9" s="6">
        <v>0</v>
      </c>
      <c r="M9" s="6">
        <v>0</v>
      </c>
      <c r="N9" s="6">
        <v>18.9087892619551</v>
      </c>
      <c r="O9" s="9">
        <v>6089</v>
      </c>
      <c r="P9" s="7">
        <v>115135.617816044</v>
      </c>
      <c r="Q9" s="4">
        <v>-7.4126486805788199</v>
      </c>
      <c r="R9" s="8">
        <v>-0.39202132817108698</v>
      </c>
      <c r="S9" s="5">
        <v>18.9087892619551</v>
      </c>
      <c r="T9" s="5">
        <v>0</v>
      </c>
      <c r="U9" s="5">
        <v>0</v>
      </c>
      <c r="V9" s="7">
        <v>115135.617816044</v>
      </c>
      <c r="W9" s="7">
        <v>0</v>
      </c>
      <c r="X9" s="7">
        <v>0</v>
      </c>
      <c r="Y9" s="7">
        <f>IF($R9&gt;0,$P9,$C9)</f>
        <v>70000</v>
      </c>
      <c r="Z9" s="7">
        <f>IFERROR($Y9*($E9/($C9)),0)</f>
        <v>70000</v>
      </c>
      <c r="AA9" s="7">
        <f>IFERROR($Y9*($F9/($C9)),0)</f>
        <v>0</v>
      </c>
      <c r="AB9" s="7">
        <f>IFERROR($Y9*($H9/($C9)),0)</f>
        <v>0</v>
      </c>
      <c r="AC9" s="7">
        <v>40596.5</v>
      </c>
      <c r="AD9" s="7">
        <v>0</v>
      </c>
      <c r="AE9" s="7">
        <v>0</v>
      </c>
      <c r="AF9" s="7">
        <v>0</v>
      </c>
      <c r="AG9" s="7">
        <f t="shared" si="0"/>
        <v>70000</v>
      </c>
      <c r="AH9" s="7">
        <v>40596.5</v>
      </c>
    </row>
    <row r="10" spans="1:34" x14ac:dyDescent="0.35">
      <c r="A10" t="s">
        <v>198</v>
      </c>
      <c r="B10" s="9">
        <v>25547</v>
      </c>
      <c r="C10" s="10">
        <v>2098318</v>
      </c>
      <c r="D10" s="30">
        <v>2124418</v>
      </c>
      <c r="E10" s="10">
        <v>1907558</v>
      </c>
      <c r="F10" s="10">
        <v>188260</v>
      </c>
      <c r="G10" s="10">
        <v>26100</v>
      </c>
      <c r="H10" s="10">
        <v>2500</v>
      </c>
      <c r="I10" s="6">
        <v>82.135593220339004</v>
      </c>
      <c r="J10" s="6">
        <v>74.668571652248801</v>
      </c>
      <c r="K10" s="6">
        <v>7.3691627196931204</v>
      </c>
      <c r="L10" s="6">
        <v>1.0216463772654301</v>
      </c>
      <c r="M10" s="6">
        <v>9.7858848397072096E-2</v>
      </c>
      <c r="N10" s="6">
        <v>32.224774488366897</v>
      </c>
      <c r="O10" s="9">
        <v>25547</v>
      </c>
      <c r="P10" s="7">
        <v>823246.31385430996</v>
      </c>
      <c r="Q10" s="4">
        <v>49.910818731972</v>
      </c>
      <c r="R10" s="8">
        <v>1.54883376297915</v>
      </c>
      <c r="S10" s="5">
        <v>29.295190897414201</v>
      </c>
      <c r="T10" s="5">
        <v>2.8911900127530501</v>
      </c>
      <c r="U10" s="5">
        <v>3.83935781997378E-2</v>
      </c>
      <c r="V10" s="7">
        <v>748404.24185623904</v>
      </c>
      <c r="W10" s="7">
        <v>73861.231255802297</v>
      </c>
      <c r="X10" s="7">
        <v>980.84074226870098</v>
      </c>
      <c r="Y10" s="7">
        <f>IF($R10&gt;0,$P10,$C10)</f>
        <v>823246.31385430996</v>
      </c>
      <c r="Z10" s="7">
        <f>IFERROR($Y10*($E10/($C10)),0)</f>
        <v>748404.24185623904</v>
      </c>
      <c r="AA10" s="7">
        <f>IFERROR($Y10*($F10/($C10)),0)</f>
        <v>73861.231255802224</v>
      </c>
      <c r="AB10" s="7">
        <f>IFERROR($Y10*($H10/($C10)),0)</f>
        <v>980.84074226870041</v>
      </c>
      <c r="AC10" s="7">
        <v>434037.04006452602</v>
      </c>
      <c r="AD10" s="7">
        <v>42835.821066802499</v>
      </c>
      <c r="AE10" s="7">
        <v>26100</v>
      </c>
      <c r="AF10" s="7">
        <v>980.84074226870098</v>
      </c>
      <c r="AG10" s="7">
        <f t="shared" si="0"/>
        <v>849346.31385430996</v>
      </c>
      <c r="AH10" s="7">
        <v>503953.70187359699</v>
      </c>
    </row>
    <row r="11" spans="1:34" x14ac:dyDescent="0.35">
      <c r="A11" t="s">
        <v>209</v>
      </c>
      <c r="B11" s="9">
        <v>11477</v>
      </c>
      <c r="C11" s="10">
        <v>92800</v>
      </c>
      <c r="D11" s="30">
        <v>93800</v>
      </c>
      <c r="E11" s="10">
        <v>92800</v>
      </c>
      <c r="F11" s="10">
        <v>0</v>
      </c>
      <c r="G11" s="10">
        <v>1000</v>
      </c>
      <c r="H11" s="10">
        <v>0</v>
      </c>
      <c r="I11" s="6">
        <v>8.0857366907728494</v>
      </c>
      <c r="J11" s="6">
        <v>8.0857366907728494</v>
      </c>
      <c r="K11" s="6">
        <v>0</v>
      </c>
      <c r="L11" s="6">
        <v>8.7130783305741893E-2</v>
      </c>
      <c r="M11" s="6">
        <v>0</v>
      </c>
      <c r="N11" s="6">
        <v>32.051265370293301</v>
      </c>
      <c r="O11" s="9">
        <v>11477</v>
      </c>
      <c r="P11" s="7">
        <v>367852.37265485601</v>
      </c>
      <c r="Q11" s="4">
        <v>-23.9655286795204</v>
      </c>
      <c r="R11" s="8">
        <v>-0.74772488395209702</v>
      </c>
      <c r="S11" s="5">
        <v>32.051265370293301</v>
      </c>
      <c r="T11" s="5">
        <v>0</v>
      </c>
      <c r="U11" s="5">
        <v>0</v>
      </c>
      <c r="V11" s="7">
        <v>367852.37265485601</v>
      </c>
      <c r="W11" s="7">
        <v>0</v>
      </c>
      <c r="X11" s="7">
        <v>0</v>
      </c>
      <c r="Y11" s="7">
        <f>IF($R11&gt;0,$P11,$C11)</f>
        <v>92800</v>
      </c>
      <c r="Z11" s="7">
        <f>IFERROR($Y11*($E11/($C11)),0)</f>
        <v>92800</v>
      </c>
      <c r="AA11" s="7">
        <f>IFERROR($Y11*($F11/($C11)),0)</f>
        <v>0</v>
      </c>
      <c r="AB11" s="7">
        <f>IFERROR($Y11*($H11/($C11)),0)</f>
        <v>0</v>
      </c>
      <c r="AC11" s="7">
        <v>53819.360000000001</v>
      </c>
      <c r="AD11" s="7">
        <v>0</v>
      </c>
      <c r="AE11" s="7">
        <v>1000</v>
      </c>
      <c r="AF11" s="7">
        <v>0</v>
      </c>
      <c r="AG11" s="7">
        <f t="shared" si="0"/>
        <v>93800</v>
      </c>
      <c r="AH11" s="7">
        <v>54819.360000000001</v>
      </c>
    </row>
    <row r="12" spans="1:34" x14ac:dyDescent="0.35">
      <c r="A12" t="s">
        <v>236</v>
      </c>
      <c r="B12" s="9">
        <v>22417</v>
      </c>
      <c r="C12" s="10">
        <v>659400</v>
      </c>
      <c r="D12" s="30">
        <v>667400</v>
      </c>
      <c r="E12" s="10">
        <v>585900</v>
      </c>
      <c r="F12" s="10">
        <v>53000</v>
      </c>
      <c r="G12" s="10">
        <v>8000</v>
      </c>
      <c r="H12" s="10">
        <v>20500</v>
      </c>
      <c r="I12" s="6">
        <v>29.415175982513301</v>
      </c>
      <c r="J12" s="6">
        <v>26.136414328411501</v>
      </c>
      <c r="K12" s="6">
        <v>2.3642771111210199</v>
      </c>
      <c r="L12" s="6">
        <v>0.35687201677298502</v>
      </c>
      <c r="M12" s="6">
        <v>0.91448454298077397</v>
      </c>
      <c r="N12" s="6">
        <v>36.543057527008401</v>
      </c>
      <c r="O12" s="9">
        <v>22417</v>
      </c>
      <c r="P12" s="7">
        <v>819185.72058294702</v>
      </c>
      <c r="Q12" s="4">
        <v>-7.1278815444951098</v>
      </c>
      <c r="R12" s="8">
        <v>-0.195054328424134</v>
      </c>
      <c r="S12" s="5">
        <v>32.469786783552003</v>
      </c>
      <c r="T12" s="5">
        <v>2.9371884272542399</v>
      </c>
      <c r="U12" s="5">
        <v>1.1360823162021101</v>
      </c>
      <c r="V12" s="7">
        <v>727875.21032688604</v>
      </c>
      <c r="W12" s="7">
        <v>65842.952973758205</v>
      </c>
      <c r="X12" s="7">
        <v>25467.5572823027</v>
      </c>
      <c r="Y12" s="7">
        <f>IF($R12&gt;0,$P12,$C12)</f>
        <v>659400</v>
      </c>
      <c r="Z12" s="7">
        <f>IFERROR($Y12*($E12/($C12)),0)</f>
        <v>585900</v>
      </c>
      <c r="AA12" s="7">
        <f>IFERROR($Y12*($F12/($C12)),0)</f>
        <v>53000</v>
      </c>
      <c r="AB12" s="7">
        <f>IFERROR($Y12*($H12/($C12)),0)</f>
        <v>20500</v>
      </c>
      <c r="AC12" s="7">
        <v>339792.70500000002</v>
      </c>
      <c r="AD12" s="7">
        <v>30737.35</v>
      </c>
      <c r="AE12" s="7">
        <v>8000</v>
      </c>
      <c r="AF12" s="7">
        <v>20500</v>
      </c>
      <c r="AG12" s="7">
        <f t="shared" si="0"/>
        <v>667400</v>
      </c>
      <c r="AH12" s="7">
        <v>399030.05499999999</v>
      </c>
    </row>
    <row r="13" spans="1:34" x14ac:dyDescent="0.35">
      <c r="A13" t="s">
        <v>156</v>
      </c>
      <c r="B13" s="9">
        <v>9076</v>
      </c>
      <c r="C13" s="10">
        <v>212500</v>
      </c>
      <c r="D13" s="30">
        <v>213700</v>
      </c>
      <c r="E13" s="10">
        <v>210000</v>
      </c>
      <c r="F13" s="10">
        <v>2500</v>
      </c>
      <c r="G13" s="10">
        <v>1200</v>
      </c>
      <c r="H13" s="10">
        <v>0</v>
      </c>
      <c r="I13" s="6">
        <v>23.413397972675199</v>
      </c>
      <c r="J13" s="6">
        <v>23.137946231820202</v>
      </c>
      <c r="K13" s="6">
        <v>0.27545174085500201</v>
      </c>
      <c r="L13" s="6">
        <v>0.13221683561040101</v>
      </c>
      <c r="M13" s="6">
        <v>0</v>
      </c>
      <c r="N13" s="6">
        <v>25.478054944761901</v>
      </c>
      <c r="O13" s="9">
        <v>9076</v>
      </c>
      <c r="P13" s="7">
        <v>231238.82667865901</v>
      </c>
      <c r="Q13" s="4">
        <v>-2.0646569720867101</v>
      </c>
      <c r="R13" s="8">
        <v>-8.1036679470353007E-2</v>
      </c>
      <c r="S13" s="5">
        <v>25.178313121882301</v>
      </c>
      <c r="T13" s="5">
        <v>0.29974182287955198</v>
      </c>
      <c r="U13" s="5">
        <v>0</v>
      </c>
      <c r="V13" s="7">
        <v>228518.36989420399</v>
      </c>
      <c r="W13" s="7">
        <v>2720.4567844548101</v>
      </c>
      <c r="X13" s="7">
        <v>0</v>
      </c>
      <c r="Y13" s="7">
        <f>IF($R13&gt;0,$P13,$C13)</f>
        <v>212500</v>
      </c>
      <c r="Z13" s="7">
        <f>IFERROR($Y13*($E13/($C13)),0)</f>
        <v>210000</v>
      </c>
      <c r="AA13" s="7">
        <f>IFERROR($Y13*($F13/($C13)),0)</f>
        <v>2500</v>
      </c>
      <c r="AB13" s="7">
        <f>IFERROR($Y13*($H13/($C13)),0)</f>
        <v>0</v>
      </c>
      <c r="AC13" s="7">
        <v>121789.5</v>
      </c>
      <c r="AD13" s="7">
        <v>1449.875</v>
      </c>
      <c r="AE13" s="7">
        <v>1200</v>
      </c>
      <c r="AF13" s="7">
        <v>0</v>
      </c>
      <c r="AG13" s="7">
        <f t="shared" si="0"/>
        <v>213700</v>
      </c>
      <c r="AH13" s="7">
        <v>124439.375</v>
      </c>
    </row>
    <row r="14" spans="1:34" x14ac:dyDescent="0.35">
      <c r="A14" t="s">
        <v>260</v>
      </c>
      <c r="B14" s="9">
        <v>7108</v>
      </c>
      <c r="C14" s="10">
        <v>1100</v>
      </c>
      <c r="D14" s="30">
        <v>1100</v>
      </c>
      <c r="E14" s="10">
        <v>1100</v>
      </c>
      <c r="F14" s="10">
        <v>0</v>
      </c>
      <c r="G14" s="10">
        <v>0</v>
      </c>
      <c r="H14" s="10">
        <v>0</v>
      </c>
      <c r="I14" s="6">
        <v>0.15475520540236401</v>
      </c>
      <c r="J14" s="6">
        <v>0.15475520540236401</v>
      </c>
      <c r="K14" s="6">
        <v>0</v>
      </c>
      <c r="L14" s="6">
        <v>0</v>
      </c>
      <c r="M14" s="6">
        <v>0</v>
      </c>
      <c r="N14" s="6">
        <v>32.072737689181203</v>
      </c>
      <c r="O14" s="9">
        <v>7108</v>
      </c>
      <c r="P14" s="7">
        <v>227973.01949470001</v>
      </c>
      <c r="Q14" s="4">
        <v>-31.9179824837789</v>
      </c>
      <c r="R14" s="8">
        <v>-0.99517486761179796</v>
      </c>
      <c r="S14" s="5">
        <v>32.072737689181203</v>
      </c>
      <c r="T14" s="5">
        <v>0</v>
      </c>
      <c r="U14" s="5">
        <v>0</v>
      </c>
      <c r="V14" s="7">
        <v>227973.01949470001</v>
      </c>
      <c r="W14" s="7">
        <v>0</v>
      </c>
      <c r="X14" s="7">
        <v>0</v>
      </c>
      <c r="Y14" s="7">
        <f>IF($R14&gt;0,$P14,$C14)</f>
        <v>1100</v>
      </c>
      <c r="Z14" s="7">
        <f>IFERROR($Y14*($E14/($C14)),0)</f>
        <v>1100</v>
      </c>
      <c r="AA14" s="7">
        <f>IFERROR($Y14*($F14/($C14)),0)</f>
        <v>0</v>
      </c>
      <c r="AB14" s="7">
        <f>IFERROR($Y14*($H14/($C14)),0)</f>
        <v>0</v>
      </c>
      <c r="AC14" s="7">
        <v>637.94500000000005</v>
      </c>
      <c r="AD14" s="7">
        <v>0</v>
      </c>
      <c r="AE14" s="7">
        <v>0</v>
      </c>
      <c r="AF14" s="7">
        <v>0</v>
      </c>
      <c r="AG14" s="7">
        <f t="shared" si="0"/>
        <v>1100</v>
      </c>
      <c r="AH14" s="7">
        <v>637.94500000000005</v>
      </c>
    </row>
    <row r="15" spans="1:34" x14ac:dyDescent="0.35">
      <c r="A15" t="s">
        <v>264</v>
      </c>
      <c r="B15" s="9">
        <v>2359</v>
      </c>
      <c r="C15" s="10">
        <v>0</v>
      </c>
      <c r="D15" s="30">
        <v>0</v>
      </c>
      <c r="E15" s="10">
        <v>0</v>
      </c>
      <c r="F15" s="10">
        <v>0</v>
      </c>
      <c r="G15" s="10">
        <v>0</v>
      </c>
      <c r="H15" s="10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21.773810658037501</v>
      </c>
      <c r="O15" s="9">
        <v>2359</v>
      </c>
      <c r="P15" s="7">
        <v>51364.419342310503</v>
      </c>
      <c r="Q15" s="4">
        <v>-21.773810658037501</v>
      </c>
      <c r="R15" s="8">
        <v>-1</v>
      </c>
      <c r="S15" s="5" t="e">
        <v>#NUM!</v>
      </c>
      <c r="T15" s="5" t="e">
        <v>#NUM!</v>
      </c>
      <c r="U15" s="5" t="e">
        <v>#NUM!</v>
      </c>
      <c r="V15" s="7">
        <v>0</v>
      </c>
      <c r="W15" s="7">
        <v>0</v>
      </c>
      <c r="X15" s="7">
        <v>0</v>
      </c>
      <c r="Y15" s="7">
        <f>IF($R15&gt;0,$P15,$C15)</f>
        <v>0</v>
      </c>
      <c r="Z15" s="7">
        <f>IFERROR($Y15*($E15/($C15)),0)</f>
        <v>0</v>
      </c>
      <c r="AA15" s="7">
        <f>IFERROR($Y15*($F15/($C15)),0)</f>
        <v>0</v>
      </c>
      <c r="AB15" s="7">
        <f>IFERROR($Y15*($H15/($C15)),0)</f>
        <v>0</v>
      </c>
      <c r="AC15" s="7">
        <v>0</v>
      </c>
      <c r="AD15" s="7">
        <v>0</v>
      </c>
      <c r="AE15" s="7">
        <v>0</v>
      </c>
      <c r="AF15" s="7">
        <v>0</v>
      </c>
      <c r="AG15" s="7">
        <f t="shared" si="0"/>
        <v>0</v>
      </c>
      <c r="AH15" s="7">
        <v>0</v>
      </c>
    </row>
    <row r="16" spans="1:34" x14ac:dyDescent="0.35">
      <c r="A16" t="s">
        <v>103</v>
      </c>
      <c r="B16" s="9">
        <v>15985</v>
      </c>
      <c r="C16" s="10">
        <v>154800</v>
      </c>
      <c r="D16" s="30">
        <v>156400</v>
      </c>
      <c r="E16" s="10">
        <v>154800</v>
      </c>
      <c r="F16" s="10">
        <v>0</v>
      </c>
      <c r="G16" s="10">
        <v>1600</v>
      </c>
      <c r="H16" s="10">
        <v>0</v>
      </c>
      <c r="I16" s="6">
        <v>9.6840788238973996</v>
      </c>
      <c r="J16" s="6">
        <v>9.6840788238973996</v>
      </c>
      <c r="K16" s="6">
        <v>0</v>
      </c>
      <c r="L16" s="6">
        <v>0.10009383797309999</v>
      </c>
      <c r="M16" s="6">
        <v>0</v>
      </c>
      <c r="N16" s="6">
        <v>46.672007034539298</v>
      </c>
      <c r="O16" s="9">
        <v>15985</v>
      </c>
      <c r="P16" s="7">
        <v>746052.03244711098</v>
      </c>
      <c r="Q16" s="4">
        <v>-36.987928210641897</v>
      </c>
      <c r="R16" s="8">
        <v>-0.79250776987733196</v>
      </c>
      <c r="S16" s="5">
        <v>46.672007034539298</v>
      </c>
      <c r="T16" s="5">
        <v>0</v>
      </c>
      <c r="U16" s="5">
        <v>0</v>
      </c>
      <c r="V16" s="7">
        <v>746052.03244711098</v>
      </c>
      <c r="W16" s="7">
        <v>0</v>
      </c>
      <c r="X16" s="7">
        <v>0</v>
      </c>
      <c r="Y16" s="7">
        <f>IF($R16&gt;0,$P16,$C16)</f>
        <v>154800</v>
      </c>
      <c r="Z16" s="7">
        <f>IFERROR($Y16*($E16/($C16)),0)</f>
        <v>154800</v>
      </c>
      <c r="AA16" s="7">
        <f>IFERROR($Y16*($F16/($C16)),0)</f>
        <v>0</v>
      </c>
      <c r="AB16" s="7">
        <f>IFERROR($Y16*($H16/($C16)),0)</f>
        <v>0</v>
      </c>
      <c r="AC16" s="7">
        <v>89776.26</v>
      </c>
      <c r="AD16" s="7">
        <v>0</v>
      </c>
      <c r="AE16" s="7">
        <v>1600</v>
      </c>
      <c r="AF16" s="7">
        <v>0</v>
      </c>
      <c r="AG16" s="7">
        <f t="shared" si="0"/>
        <v>156400</v>
      </c>
      <c r="AH16" s="7">
        <v>91376.26</v>
      </c>
    </row>
    <row r="17" spans="1:34" x14ac:dyDescent="0.35">
      <c r="A17" t="s">
        <v>289</v>
      </c>
      <c r="B17" s="9">
        <v>28049</v>
      </c>
      <c r="C17" s="10">
        <v>370858</v>
      </c>
      <c r="D17" s="30">
        <v>397858</v>
      </c>
      <c r="E17" s="10">
        <v>266606</v>
      </c>
      <c r="F17" s="10">
        <v>104252</v>
      </c>
      <c r="G17" s="10">
        <v>27000</v>
      </c>
      <c r="H17" s="10">
        <v>0</v>
      </c>
      <c r="I17" s="6">
        <v>13.221790438161801</v>
      </c>
      <c r="J17" s="6">
        <v>9.5050090912331999</v>
      </c>
      <c r="K17" s="6">
        <v>3.71678134692859</v>
      </c>
      <c r="L17" s="6">
        <v>0.96260116225177395</v>
      </c>
      <c r="M17" s="6">
        <v>0</v>
      </c>
      <c r="N17" s="6">
        <v>25.542498932294901</v>
      </c>
      <c r="O17" s="9">
        <v>28049</v>
      </c>
      <c r="P17" s="7">
        <v>716441.55255193904</v>
      </c>
      <c r="Q17" s="4">
        <v>-12.3207084941331</v>
      </c>
      <c r="R17" s="8">
        <v>-0.48236112397582598</v>
      </c>
      <c r="S17" s="5">
        <v>18.362239645210298</v>
      </c>
      <c r="T17" s="5">
        <v>7.1802592870845601</v>
      </c>
      <c r="U17" s="5">
        <v>0</v>
      </c>
      <c r="V17" s="7">
        <v>515042.45980850398</v>
      </c>
      <c r="W17" s="7">
        <v>201399.092743435</v>
      </c>
      <c r="X17" s="7">
        <v>0</v>
      </c>
      <c r="Y17" s="7">
        <f>IF($R17&gt;0,$P17,$C17)</f>
        <v>370858</v>
      </c>
      <c r="Z17" s="7">
        <f>IFERROR($Y17*($E17/($C17)),0)</f>
        <v>266606</v>
      </c>
      <c r="AA17" s="7">
        <f>IFERROR($Y17*($F17/($C17)),0)</f>
        <v>104252</v>
      </c>
      <c r="AB17" s="7">
        <f>IFERROR($Y17*($H17/($C17)),0)</f>
        <v>0</v>
      </c>
      <c r="AC17" s="7">
        <v>154618.14970000001</v>
      </c>
      <c r="AD17" s="7">
        <v>60460.947399999997</v>
      </c>
      <c r="AE17" s="7">
        <v>27000</v>
      </c>
      <c r="AF17" s="7">
        <v>0</v>
      </c>
      <c r="AG17" s="7">
        <f t="shared" si="0"/>
        <v>397858</v>
      </c>
      <c r="AH17" s="7">
        <v>242079.09710000001</v>
      </c>
    </row>
    <row r="18" spans="1:34" x14ac:dyDescent="0.35">
      <c r="A18" t="s">
        <v>150</v>
      </c>
      <c r="B18" s="9">
        <v>9802</v>
      </c>
      <c r="C18" s="10">
        <v>235288</v>
      </c>
      <c r="D18" s="30">
        <v>236488</v>
      </c>
      <c r="E18" s="10">
        <v>230488</v>
      </c>
      <c r="F18" s="10">
        <v>4800</v>
      </c>
      <c r="G18" s="10">
        <v>1200</v>
      </c>
      <c r="H18" s="10">
        <v>0</v>
      </c>
      <c r="I18" s="6">
        <v>24.0040807998368</v>
      </c>
      <c r="J18" s="6">
        <v>23.514384819424599</v>
      </c>
      <c r="K18" s="6">
        <v>0.489695980412161</v>
      </c>
      <c r="L18" s="6">
        <v>0.12242399510304</v>
      </c>
      <c r="M18" s="6">
        <v>0</v>
      </c>
      <c r="N18" s="6">
        <v>22.266134624925499</v>
      </c>
      <c r="O18" s="9">
        <v>9802</v>
      </c>
      <c r="P18" s="7">
        <v>218252.65159351999</v>
      </c>
      <c r="Q18" s="4">
        <v>1.7379461749112499</v>
      </c>
      <c r="R18" s="8">
        <v>7.8053339934706797E-2</v>
      </c>
      <c r="S18" s="5">
        <v>21.811893668312202</v>
      </c>
      <c r="T18" s="5">
        <v>0.45424095661335201</v>
      </c>
      <c r="U18" s="5">
        <v>0</v>
      </c>
      <c r="V18" s="7">
        <v>213800.18173679599</v>
      </c>
      <c r="W18" s="7">
        <v>4452.4698567240803</v>
      </c>
      <c r="X18" s="7">
        <v>0</v>
      </c>
      <c r="Y18" s="7">
        <f>IF($R18&gt;0,$P18,$C18)</f>
        <v>218252.65159351999</v>
      </c>
      <c r="Z18" s="7">
        <f>IFERROR($Y18*($E18/($C18)),0)</f>
        <v>213800.1817367959</v>
      </c>
      <c r="AA18" s="7">
        <f>IFERROR($Y18*($F18/($C18)),0)</f>
        <v>4452.469856724083</v>
      </c>
      <c r="AB18" s="7">
        <f>IFERROR($Y18*($H18/($C18)),0)</f>
        <v>0</v>
      </c>
      <c r="AC18" s="7">
        <v>123993.41539825501</v>
      </c>
      <c r="AD18" s="7">
        <v>2582.20989340713</v>
      </c>
      <c r="AE18" s="7">
        <v>1200</v>
      </c>
      <c r="AF18" s="7">
        <v>0</v>
      </c>
      <c r="AG18" s="7">
        <f t="shared" si="0"/>
        <v>219452.65159351999</v>
      </c>
      <c r="AH18" s="7">
        <v>127775.625291662</v>
      </c>
    </row>
    <row r="19" spans="1:34" x14ac:dyDescent="0.35">
      <c r="A19" t="s">
        <v>246</v>
      </c>
      <c r="B19" s="9">
        <v>26243</v>
      </c>
      <c r="C19" s="10">
        <v>1663164</v>
      </c>
      <c r="D19" s="30">
        <v>1667045</v>
      </c>
      <c r="E19" s="10">
        <v>1579932</v>
      </c>
      <c r="F19" s="10">
        <v>82232</v>
      </c>
      <c r="G19" s="10">
        <v>3881</v>
      </c>
      <c r="H19" s="10">
        <v>1000</v>
      </c>
      <c r="I19" s="6">
        <v>63.3755287124186</v>
      </c>
      <c r="J19" s="6">
        <v>60.203940098311897</v>
      </c>
      <c r="K19" s="6">
        <v>3.1334832145715001</v>
      </c>
      <c r="L19" s="6">
        <v>0.147887055595778</v>
      </c>
      <c r="M19" s="6">
        <v>3.8105399535114097E-2</v>
      </c>
      <c r="N19" s="6">
        <v>34.5272010723912</v>
      </c>
      <c r="O19" s="9">
        <v>26243</v>
      </c>
      <c r="P19" s="7">
        <v>906097.33774276299</v>
      </c>
      <c r="Q19" s="4">
        <v>28.8483276400273</v>
      </c>
      <c r="R19" s="8">
        <v>0.83552465140579102</v>
      </c>
      <c r="S19" s="5">
        <v>32.799308934479797</v>
      </c>
      <c r="T19" s="5">
        <v>1.7071321881575601</v>
      </c>
      <c r="U19" s="5">
        <v>2.0759949753837399E-2</v>
      </c>
      <c r="V19" s="7">
        <v>860752.26436755399</v>
      </c>
      <c r="W19" s="7">
        <v>44800.270013818801</v>
      </c>
      <c r="X19" s="7">
        <v>544.80336138995494</v>
      </c>
      <c r="Y19" s="7">
        <f>IF($R19&gt;0,$P19,$C19)</f>
        <v>906097.33774276299</v>
      </c>
      <c r="Z19" s="7">
        <f>IFERROR($Y19*($E19/($C19)),0)</f>
        <v>860752.26436755422</v>
      </c>
      <c r="AA19" s="7">
        <f>IFERROR($Y19*($F19/($C19)),0)</f>
        <v>44800.270013818772</v>
      </c>
      <c r="AB19" s="7">
        <f>IFERROR($Y19*($H19/($C19)),0)</f>
        <v>544.80336138995494</v>
      </c>
      <c r="AC19" s="7">
        <v>499193.27571996301</v>
      </c>
      <c r="AD19" s="7">
        <v>25981.916594514201</v>
      </c>
      <c r="AE19" s="7">
        <v>3881</v>
      </c>
      <c r="AF19" s="7">
        <v>544.80336138995494</v>
      </c>
      <c r="AG19" s="7">
        <f t="shared" si="0"/>
        <v>909978.33774276299</v>
      </c>
      <c r="AH19" s="7">
        <v>529600.99567586696</v>
      </c>
    </row>
    <row r="20" spans="1:34" x14ac:dyDescent="0.35">
      <c r="A20" t="s">
        <v>90</v>
      </c>
      <c r="B20" s="9">
        <v>10666</v>
      </c>
      <c r="C20" s="10">
        <v>548380</v>
      </c>
      <c r="D20" s="30">
        <v>550111</v>
      </c>
      <c r="E20" s="10">
        <v>438752</v>
      </c>
      <c r="F20" s="10">
        <v>107278</v>
      </c>
      <c r="G20" s="10">
        <v>1731</v>
      </c>
      <c r="H20" s="10">
        <v>2350</v>
      </c>
      <c r="I20" s="6">
        <v>51.413838364897799</v>
      </c>
      <c r="J20" s="6">
        <v>41.1355709731858</v>
      </c>
      <c r="K20" s="6">
        <v>10.0579411213201</v>
      </c>
      <c r="L20" s="6">
        <v>0.162291393212076</v>
      </c>
      <c r="M20" s="6">
        <v>0.2203262703919</v>
      </c>
      <c r="N20" s="6">
        <v>47.687458704822099</v>
      </c>
      <c r="O20" s="9">
        <v>10666</v>
      </c>
      <c r="P20" s="7">
        <v>508634.43454563298</v>
      </c>
      <c r="Q20" s="4">
        <v>3.72637966007568</v>
      </c>
      <c r="R20" s="8">
        <v>7.8141711915105105E-2</v>
      </c>
      <c r="S20" s="5">
        <v>38.154141073084602</v>
      </c>
      <c r="T20" s="5">
        <v>9.3289602008386705</v>
      </c>
      <c r="U20" s="5">
        <v>0.204357430898888</v>
      </c>
      <c r="V20" s="7">
        <v>406952.06868551997</v>
      </c>
      <c r="W20" s="7">
        <v>99502.689502145193</v>
      </c>
      <c r="X20" s="7">
        <v>2179.6763579675398</v>
      </c>
      <c r="Y20" s="7">
        <f>IF($R20&gt;0,$P20,$C20)</f>
        <v>508634.43454563298</v>
      </c>
      <c r="Z20" s="7">
        <f>IFERROR($Y20*($E20/($C20)),0)</f>
        <v>406952.06868552021</v>
      </c>
      <c r="AA20" s="7">
        <f>IFERROR($Y20*($F20/($C20)),0)</f>
        <v>99502.689502145251</v>
      </c>
      <c r="AB20" s="7">
        <f>IFERROR($Y20*($H20/($C20)),0)</f>
        <v>2179.6763579675362</v>
      </c>
      <c r="AC20" s="7">
        <v>236011.85223416699</v>
      </c>
      <c r="AD20" s="7">
        <v>57706.584776769101</v>
      </c>
      <c r="AE20" s="7">
        <v>1731</v>
      </c>
      <c r="AF20" s="7">
        <v>2179.6763579675398</v>
      </c>
      <c r="AG20" s="7">
        <f t="shared" si="0"/>
        <v>510365.43454563298</v>
      </c>
      <c r="AH20" s="7">
        <v>297629.11336890399</v>
      </c>
    </row>
    <row r="21" spans="1:34" x14ac:dyDescent="0.35">
      <c r="A21" t="s">
        <v>232</v>
      </c>
      <c r="B21" s="9">
        <v>51425</v>
      </c>
      <c r="C21" s="10">
        <v>1948346</v>
      </c>
      <c r="D21" s="30">
        <v>1950846</v>
      </c>
      <c r="E21" s="10">
        <v>1693118</v>
      </c>
      <c r="F21" s="10">
        <v>193000</v>
      </c>
      <c r="G21" s="10">
        <v>2500</v>
      </c>
      <c r="H21" s="10">
        <v>62228</v>
      </c>
      <c r="I21" s="6">
        <v>37.8871366067088</v>
      </c>
      <c r="J21" s="6">
        <v>32.924025279533303</v>
      </c>
      <c r="K21" s="6">
        <v>3.75303840544482</v>
      </c>
      <c r="L21" s="6">
        <v>4.8614487117160897E-2</v>
      </c>
      <c r="M21" s="6">
        <v>1.21007292173068</v>
      </c>
      <c r="N21" s="6">
        <v>48.791520882979697</v>
      </c>
      <c r="O21" s="9">
        <v>51425</v>
      </c>
      <c r="P21" s="7">
        <v>2509103.9614072298</v>
      </c>
      <c r="Q21" s="4">
        <v>-10.9043842762709</v>
      </c>
      <c r="R21" s="8">
        <v>-0.22348932927144599</v>
      </c>
      <c r="S21" s="5">
        <v>42.399965023845297</v>
      </c>
      <c r="T21" s="5">
        <v>4.8332090554835103</v>
      </c>
      <c r="U21" s="5">
        <v>1.55834680365092</v>
      </c>
      <c r="V21" s="7">
        <v>2180418.2013512398</v>
      </c>
      <c r="W21" s="7">
        <v>248547.77567824</v>
      </c>
      <c r="X21" s="7">
        <v>80137.984377748697</v>
      </c>
      <c r="Y21" s="7">
        <f>IF($R21&gt;0,$P21,$C21)</f>
        <v>1948346</v>
      </c>
      <c r="Z21" s="7">
        <f>IFERROR($Y21*($E21/($C21)),0)</f>
        <v>1693118</v>
      </c>
      <c r="AA21" s="7">
        <f>IFERROR($Y21*($F21/($C21)),0)</f>
        <v>193000</v>
      </c>
      <c r="AB21" s="7">
        <f>IFERROR($Y21*($H21/($C21)),0)</f>
        <v>62227.999999999993</v>
      </c>
      <c r="AC21" s="7">
        <v>981923.78410000005</v>
      </c>
      <c r="AD21" s="7">
        <v>111930.35</v>
      </c>
      <c r="AE21" s="7">
        <v>2500</v>
      </c>
      <c r="AF21" s="7">
        <v>62228</v>
      </c>
      <c r="AG21" s="7">
        <f t="shared" si="0"/>
        <v>1950846</v>
      </c>
      <c r="AH21" s="7">
        <v>1158582.1340999999</v>
      </c>
    </row>
    <row r="22" spans="1:34" x14ac:dyDescent="0.35">
      <c r="A22" t="s">
        <v>175</v>
      </c>
      <c r="B22" s="9">
        <v>114872</v>
      </c>
      <c r="C22" s="10">
        <v>6813671</v>
      </c>
      <c r="D22" s="30">
        <v>6828191</v>
      </c>
      <c r="E22" s="10">
        <v>3505390</v>
      </c>
      <c r="F22" s="10">
        <v>3308281</v>
      </c>
      <c r="G22" s="10">
        <v>14520</v>
      </c>
      <c r="H22" s="10">
        <v>0</v>
      </c>
      <c r="I22" s="6">
        <v>59.315333588690002</v>
      </c>
      <c r="J22" s="6">
        <v>30.5156173828261</v>
      </c>
      <c r="K22" s="6">
        <v>28.799716205863898</v>
      </c>
      <c r="L22" s="6">
        <v>0.126401559997214</v>
      </c>
      <c r="M22" s="6">
        <v>0</v>
      </c>
      <c r="N22" s="6">
        <v>60.857525301334</v>
      </c>
      <c r="O22" s="9">
        <v>114872</v>
      </c>
      <c r="P22" s="7">
        <v>6990825.6464148303</v>
      </c>
      <c r="Q22" s="4">
        <v>-1.54219171264393</v>
      </c>
      <c r="R22" s="8">
        <v>-2.5341019126358201E-2</v>
      </c>
      <c r="S22" s="5">
        <v>31.309019853768</v>
      </c>
      <c r="T22" s="5">
        <v>29.548505447566001</v>
      </c>
      <c r="U22" s="5">
        <v>0</v>
      </c>
      <c r="V22" s="7">
        <v>3596529.7286420302</v>
      </c>
      <c r="W22" s="7">
        <v>3394295.9177728002</v>
      </c>
      <c r="X22" s="7">
        <v>0</v>
      </c>
      <c r="Y22" s="7">
        <f>IF($R22&gt;0,$P22,$C22)</f>
        <v>6813671</v>
      </c>
      <c r="Z22" s="7">
        <f>IFERROR($Y22*($E22/($C22)),0)</f>
        <v>3505390</v>
      </c>
      <c r="AA22" s="7">
        <f>IFERROR($Y22*($F22/($C22)),0)</f>
        <v>3308281</v>
      </c>
      <c r="AB22" s="7">
        <f>IFERROR($Y22*($H22/($C22)),0)</f>
        <v>0</v>
      </c>
      <c r="AC22" s="7">
        <v>2032950.9305</v>
      </c>
      <c r="AD22" s="7">
        <v>1918637.56595</v>
      </c>
      <c r="AE22" s="7">
        <v>14520</v>
      </c>
      <c r="AF22" s="7">
        <v>0</v>
      </c>
      <c r="AG22" s="7">
        <f t="shared" si="0"/>
        <v>6828191</v>
      </c>
      <c r="AH22" s="7">
        <v>3966108.49645</v>
      </c>
    </row>
    <row r="23" spans="1:34" x14ac:dyDescent="0.35">
      <c r="A23" t="s">
        <v>9</v>
      </c>
      <c r="B23" s="9">
        <v>95905</v>
      </c>
      <c r="C23" s="10">
        <v>7368441</v>
      </c>
      <c r="D23" s="30">
        <v>7381164</v>
      </c>
      <c r="E23" s="10">
        <v>7101339</v>
      </c>
      <c r="F23" s="10">
        <v>25524</v>
      </c>
      <c r="G23" s="10">
        <v>12723</v>
      </c>
      <c r="H23" s="10">
        <v>241578</v>
      </c>
      <c r="I23" s="6">
        <v>76.8306240550545</v>
      </c>
      <c r="J23" s="6">
        <v>74.045555497627902</v>
      </c>
      <c r="K23" s="6">
        <v>0.26613836609144498</v>
      </c>
      <c r="L23" s="6">
        <v>0.132662530629269</v>
      </c>
      <c r="M23" s="6">
        <v>2.5189301913351798</v>
      </c>
      <c r="N23" s="6">
        <v>42.429749676116003</v>
      </c>
      <c r="O23" s="9">
        <v>95905</v>
      </c>
      <c r="P23" s="7">
        <v>4069225.1426879</v>
      </c>
      <c r="Q23" s="4">
        <v>34.400874378938497</v>
      </c>
      <c r="R23" s="8">
        <v>0.81077250376291998</v>
      </c>
      <c r="S23" s="5">
        <v>40.891694204410399</v>
      </c>
      <c r="T23" s="5">
        <v>0.14697504271706699</v>
      </c>
      <c r="U23" s="5">
        <v>1.3910804289885399</v>
      </c>
      <c r="V23" s="7">
        <v>3921717.93267398</v>
      </c>
      <c r="W23" s="7">
        <v>14095.6414717803</v>
      </c>
      <c r="X23" s="7">
        <v>133411.56854214601</v>
      </c>
      <c r="Y23" s="7">
        <f>IF($R23&gt;0,$P23,$C23)</f>
        <v>4069225.1426879</v>
      </c>
      <c r="Z23" s="7">
        <f>IFERROR($Y23*($E23/($C23)),0)</f>
        <v>3921717.932673974</v>
      </c>
      <c r="AA23" s="7">
        <f>IFERROR($Y23*($F23/($C23)),0)</f>
        <v>14095.641471780255</v>
      </c>
      <c r="AB23" s="7">
        <f>IFERROR($Y23*($H23/($C23)),0)</f>
        <v>133411.56854214583</v>
      </c>
      <c r="AC23" s="7">
        <v>2274400.31505427</v>
      </c>
      <c r="AD23" s="7">
        <v>8174.7672715589697</v>
      </c>
      <c r="AE23" s="7">
        <v>12723</v>
      </c>
      <c r="AF23" s="7">
        <v>133411.56854214601</v>
      </c>
      <c r="AG23" s="7">
        <f t="shared" si="0"/>
        <v>4081948.1426879</v>
      </c>
      <c r="AH23" s="7">
        <v>2428709.65086798</v>
      </c>
    </row>
    <row r="24" spans="1:34" x14ac:dyDescent="0.35">
      <c r="A24" t="s">
        <v>48</v>
      </c>
      <c r="B24" s="9">
        <v>5517</v>
      </c>
      <c r="C24" s="10">
        <v>184000</v>
      </c>
      <c r="D24" s="30">
        <v>186500</v>
      </c>
      <c r="E24" s="10">
        <v>160000</v>
      </c>
      <c r="F24" s="10">
        <v>12000</v>
      </c>
      <c r="G24" s="10">
        <v>2500</v>
      </c>
      <c r="H24" s="10">
        <v>12000</v>
      </c>
      <c r="I24" s="6">
        <v>33.351459126336799</v>
      </c>
      <c r="J24" s="6">
        <v>29.0012688055102</v>
      </c>
      <c r="K24" s="6">
        <v>2.17509516041327</v>
      </c>
      <c r="L24" s="6">
        <v>0.45314482508609699</v>
      </c>
      <c r="M24" s="6">
        <v>2.17509516041327</v>
      </c>
      <c r="N24" s="6">
        <v>32.8125353962783</v>
      </c>
      <c r="O24" s="9">
        <v>5517</v>
      </c>
      <c r="P24" s="7">
        <v>181026.75778126699</v>
      </c>
      <c r="Q24" s="4">
        <v>0.53892373005850702</v>
      </c>
      <c r="R24" s="8">
        <v>1.6424324531765198E-2</v>
      </c>
      <c r="S24" s="5">
        <v>28.532639475024599</v>
      </c>
      <c r="T24" s="5">
        <v>2.1399479606268401</v>
      </c>
      <c r="U24" s="5">
        <v>2.1399479606268401</v>
      </c>
      <c r="V24" s="7">
        <v>157414.57198371101</v>
      </c>
      <c r="W24" s="7">
        <v>11806.092898778301</v>
      </c>
      <c r="X24" s="7">
        <v>11806.092898778301</v>
      </c>
      <c r="Y24" s="7">
        <f>IF($R24&gt;0,$P24,$C24)</f>
        <v>181026.75778126699</v>
      </c>
      <c r="Z24" s="7">
        <f>IFERROR($Y24*($E24/($C24)),0)</f>
        <v>157414.57198371043</v>
      </c>
      <c r="AA24" s="7">
        <f>IFERROR($Y24*($F24/($C24)),0)</f>
        <v>11806.092898778281</v>
      </c>
      <c r="AB24" s="7">
        <f>IFERROR($Y24*($H24/($C24)),0)</f>
        <v>11806.092898778281</v>
      </c>
      <c r="AC24" s="7">
        <v>91292.581021952996</v>
      </c>
      <c r="AD24" s="7">
        <v>6846.9435766464803</v>
      </c>
      <c r="AE24" s="7">
        <v>2500</v>
      </c>
      <c r="AF24" s="7">
        <v>11806.092898778301</v>
      </c>
      <c r="AG24" s="7">
        <f t="shared" si="0"/>
        <v>183526.75778126699</v>
      </c>
      <c r="AH24" s="7">
        <v>112445.617497378</v>
      </c>
    </row>
    <row r="25" spans="1:34" x14ac:dyDescent="0.35">
      <c r="A25" t="s">
        <v>111</v>
      </c>
      <c r="B25" s="9">
        <v>12470</v>
      </c>
      <c r="C25" s="10">
        <v>723140</v>
      </c>
      <c r="D25" s="30">
        <v>724640</v>
      </c>
      <c r="E25" s="10">
        <v>702240</v>
      </c>
      <c r="F25" s="10">
        <v>18900</v>
      </c>
      <c r="G25" s="10">
        <v>1500</v>
      </c>
      <c r="H25" s="10">
        <v>2000</v>
      </c>
      <c r="I25" s="6">
        <v>57.990376904571001</v>
      </c>
      <c r="J25" s="6">
        <v>56.314354450681599</v>
      </c>
      <c r="K25" s="6">
        <v>1.5156375300721701</v>
      </c>
      <c r="L25" s="6">
        <v>0.120288692862871</v>
      </c>
      <c r="M25" s="6">
        <v>0.16038492381716099</v>
      </c>
      <c r="N25" s="6">
        <v>31.146300312678299</v>
      </c>
      <c r="O25" s="9">
        <v>12470</v>
      </c>
      <c r="P25" s="7">
        <v>388394.364899098</v>
      </c>
      <c r="Q25" s="4">
        <v>26.844076591892701</v>
      </c>
      <c r="R25" s="8">
        <v>0.86187047329553002</v>
      </c>
      <c r="S25" s="5">
        <v>30.2461182227165</v>
      </c>
      <c r="T25" s="5">
        <v>0.81404026317119604</v>
      </c>
      <c r="U25" s="5">
        <v>8.6141826790602796E-2</v>
      </c>
      <c r="V25" s="7">
        <v>377169.09423727402</v>
      </c>
      <c r="W25" s="7">
        <v>10151.0820817448</v>
      </c>
      <c r="X25" s="7">
        <v>1074.18858007882</v>
      </c>
      <c r="Y25" s="7">
        <f>IF($R25&gt;0,$P25,$C25)</f>
        <v>388394.364899098</v>
      </c>
      <c r="Z25" s="7">
        <f>IFERROR($Y25*($E25/($C25)),0)</f>
        <v>377169.09423727432</v>
      </c>
      <c r="AA25" s="7">
        <f>IFERROR($Y25*($F25/($C25)),0)</f>
        <v>10151.082081744824</v>
      </c>
      <c r="AB25" s="7">
        <f>IFERROR($Y25*($H25/($C25)),0)</f>
        <v>1074.1885800788173</v>
      </c>
      <c r="AC25" s="7">
        <v>218739.216202907</v>
      </c>
      <c r="AD25" s="7">
        <v>5887.12005330791</v>
      </c>
      <c r="AE25" s="7">
        <v>1500</v>
      </c>
      <c r="AF25" s="7">
        <v>1074.18858007882</v>
      </c>
      <c r="AG25" s="7">
        <f t="shared" si="0"/>
        <v>389894.364899098</v>
      </c>
      <c r="AH25" s="7">
        <v>227200.524836294</v>
      </c>
    </row>
    <row r="26" spans="1:34" x14ac:dyDescent="0.35">
      <c r="A26" t="s">
        <v>256</v>
      </c>
      <c r="B26" s="9">
        <v>6035</v>
      </c>
      <c r="C26" s="10">
        <v>405493</v>
      </c>
      <c r="D26" s="30">
        <v>422293</v>
      </c>
      <c r="E26" s="10">
        <v>395493</v>
      </c>
      <c r="F26" s="10">
        <v>10000</v>
      </c>
      <c r="G26" s="10">
        <v>16800</v>
      </c>
      <c r="H26" s="10">
        <v>0</v>
      </c>
      <c r="I26" s="6">
        <v>67.190223695111897</v>
      </c>
      <c r="J26" s="6">
        <v>65.533222866611396</v>
      </c>
      <c r="K26" s="6">
        <v>1.6570008285004101</v>
      </c>
      <c r="L26" s="6">
        <v>2.7837613918807</v>
      </c>
      <c r="M26" s="6">
        <v>0</v>
      </c>
      <c r="N26" s="6">
        <v>25.223203797201201</v>
      </c>
      <c r="O26" s="9">
        <v>6035</v>
      </c>
      <c r="P26" s="7">
        <v>152222.034916109</v>
      </c>
      <c r="Q26" s="4">
        <v>41.967019897910603</v>
      </c>
      <c r="R26" s="8">
        <v>1.6638259055167</v>
      </c>
      <c r="S26" s="5">
        <v>24.601165838538499</v>
      </c>
      <c r="T26" s="5">
        <v>0.62203795866269596</v>
      </c>
      <c r="U26" s="5">
        <v>0</v>
      </c>
      <c r="V26" s="7">
        <v>148468.03583558</v>
      </c>
      <c r="W26" s="7">
        <v>3753.9990805293701</v>
      </c>
      <c r="X26" s="7">
        <v>0</v>
      </c>
      <c r="Y26" s="7">
        <f>IF($R26&gt;0,$P26,$C26)</f>
        <v>152222.034916109</v>
      </c>
      <c r="Z26" s="7">
        <f>IFERROR($Y26*($E26/($C26)),0)</f>
        <v>148468.03583557965</v>
      </c>
      <c r="AA26" s="7">
        <f>IFERROR($Y26*($F26/($C26)),0)</f>
        <v>3753.9990805293555</v>
      </c>
      <c r="AB26" s="7">
        <f>IFERROR($Y26*($H26/($C26)),0)</f>
        <v>0</v>
      </c>
      <c r="AC26" s="7">
        <v>86104.037382844705</v>
      </c>
      <c r="AD26" s="7">
        <v>2177.1317667530102</v>
      </c>
      <c r="AE26" s="7">
        <v>16800</v>
      </c>
      <c r="AF26" s="7">
        <v>0</v>
      </c>
      <c r="AG26" s="7">
        <f t="shared" si="0"/>
        <v>169022.034916109</v>
      </c>
      <c r="AH26" s="7">
        <v>105081.169149598</v>
      </c>
    </row>
    <row r="27" spans="1:34" x14ac:dyDescent="0.35">
      <c r="A27" t="s">
        <v>99</v>
      </c>
      <c r="B27" s="9">
        <v>20101</v>
      </c>
      <c r="C27" s="10">
        <v>878732</v>
      </c>
      <c r="D27" s="30">
        <v>880532</v>
      </c>
      <c r="E27" s="10">
        <v>847152</v>
      </c>
      <c r="F27" s="10">
        <v>23000</v>
      </c>
      <c r="G27" s="10">
        <v>1800</v>
      </c>
      <c r="H27" s="10">
        <v>8580</v>
      </c>
      <c r="I27" s="6">
        <v>43.715835033082897</v>
      </c>
      <c r="J27" s="6">
        <v>42.144768916969298</v>
      </c>
      <c r="K27" s="6">
        <v>1.14422168051341</v>
      </c>
      <c r="L27" s="6">
        <v>8.9547783692353597E-2</v>
      </c>
      <c r="M27" s="6">
        <v>0.42684443560021901</v>
      </c>
      <c r="N27" s="6">
        <v>44.0271607137921</v>
      </c>
      <c r="O27" s="9">
        <v>20101</v>
      </c>
      <c r="P27" s="7">
        <v>884989.95750793605</v>
      </c>
      <c r="Q27" s="4">
        <v>-0.31132568070921701</v>
      </c>
      <c r="R27" s="8">
        <v>-7.0712186673370604E-3</v>
      </c>
      <c r="S27" s="5">
        <v>42.444906129525798</v>
      </c>
      <c r="T27" s="5">
        <v>1.1523703431959</v>
      </c>
      <c r="U27" s="5">
        <v>0.42988424107047002</v>
      </c>
      <c r="V27" s="7">
        <v>853185.058109598</v>
      </c>
      <c r="W27" s="7">
        <v>23163.796268580802</v>
      </c>
      <c r="X27" s="7">
        <v>8641.10312975753</v>
      </c>
      <c r="Y27" s="7">
        <f>IF($R27&gt;0,$P27,$C27)</f>
        <v>878732</v>
      </c>
      <c r="Z27" s="7">
        <f>IFERROR($Y27*($E27/($C27)),0)</f>
        <v>847152</v>
      </c>
      <c r="AA27" s="7">
        <f>IFERROR($Y27*($F27/($C27)),0)</f>
        <v>23000</v>
      </c>
      <c r="AB27" s="7">
        <f>IFERROR($Y27*($H27/($C27)),0)</f>
        <v>8580</v>
      </c>
      <c r="AC27" s="7">
        <v>491305.80239999999</v>
      </c>
      <c r="AD27" s="7">
        <v>13338.85</v>
      </c>
      <c r="AE27" s="7">
        <v>1800</v>
      </c>
      <c r="AF27" s="7">
        <v>8580</v>
      </c>
      <c r="AG27" s="7">
        <f t="shared" si="0"/>
        <v>880532</v>
      </c>
      <c r="AH27" s="7">
        <v>515024.65240000002</v>
      </c>
    </row>
    <row r="28" spans="1:34" x14ac:dyDescent="0.35">
      <c r="A28" t="s">
        <v>117</v>
      </c>
      <c r="B28" s="9">
        <v>16026</v>
      </c>
      <c r="C28" s="10">
        <v>937314</v>
      </c>
      <c r="D28" s="30">
        <v>944118</v>
      </c>
      <c r="E28" s="10">
        <v>845941</v>
      </c>
      <c r="F28" s="10">
        <v>91373</v>
      </c>
      <c r="G28" s="10">
        <v>6804</v>
      </c>
      <c r="H28" s="10">
        <v>0</v>
      </c>
      <c r="I28" s="6">
        <v>58.487083489329798</v>
      </c>
      <c r="J28" s="6">
        <v>52.785536003993499</v>
      </c>
      <c r="K28" s="6">
        <v>5.7015474853363299</v>
      </c>
      <c r="L28" s="6">
        <v>0.42456008985398702</v>
      </c>
      <c r="M28" s="6">
        <v>0</v>
      </c>
      <c r="N28" s="6">
        <v>45.594141328435299</v>
      </c>
      <c r="O28" s="9">
        <v>16026</v>
      </c>
      <c r="P28" s="7">
        <v>730691.70892950497</v>
      </c>
      <c r="Q28" s="4">
        <v>12.892942160894499</v>
      </c>
      <c r="R28" s="8">
        <v>0.28277629066464399</v>
      </c>
      <c r="S28" s="5">
        <v>41.149447793928097</v>
      </c>
      <c r="T28" s="5">
        <v>4.4446935345072403</v>
      </c>
      <c r="U28" s="5">
        <v>0</v>
      </c>
      <c r="V28" s="7">
        <v>659461.05034549197</v>
      </c>
      <c r="W28" s="7">
        <v>71230.658584013101</v>
      </c>
      <c r="X28" s="7">
        <v>0</v>
      </c>
      <c r="Y28" s="7">
        <f>IF($R28&gt;0,$P28,$C28)</f>
        <v>730691.70892950497</v>
      </c>
      <c r="Z28" s="7">
        <f>IFERROR($Y28*($E28/($C28)),0)</f>
        <v>659461.05034549185</v>
      </c>
      <c r="AA28" s="7">
        <f>IFERROR($Y28*($F28/($C28)),0)</f>
        <v>71230.658584013101</v>
      </c>
      <c r="AB28" s="7">
        <f>IFERROR($Y28*($H28/($C28)),0)</f>
        <v>0</v>
      </c>
      <c r="AC28" s="7">
        <v>382454.43614786799</v>
      </c>
      <c r="AD28" s="7">
        <v>41310.220445798397</v>
      </c>
      <c r="AE28" s="7">
        <v>6804</v>
      </c>
      <c r="AF28" s="7">
        <v>0</v>
      </c>
      <c r="AG28" s="7">
        <f t="shared" si="0"/>
        <v>737495.70892950497</v>
      </c>
      <c r="AH28" s="7">
        <v>430568.656593666</v>
      </c>
    </row>
    <row r="29" spans="1:34" x14ac:dyDescent="0.35">
      <c r="A29" t="s">
        <v>145</v>
      </c>
      <c r="B29" s="9">
        <v>4606</v>
      </c>
      <c r="C29" s="10">
        <v>224055</v>
      </c>
      <c r="D29" s="30">
        <v>229166</v>
      </c>
      <c r="E29" s="10">
        <v>191090</v>
      </c>
      <c r="F29" s="10">
        <v>32965</v>
      </c>
      <c r="G29" s="10">
        <v>5111</v>
      </c>
      <c r="H29" s="10">
        <v>0</v>
      </c>
      <c r="I29" s="6">
        <v>48.6441597915762</v>
      </c>
      <c r="J29" s="6">
        <v>41.487190620929198</v>
      </c>
      <c r="K29" s="6">
        <v>7.1569691706469802</v>
      </c>
      <c r="L29" s="6">
        <v>1.10963960052106</v>
      </c>
      <c r="M29" s="6">
        <v>0</v>
      </c>
      <c r="N29" s="6">
        <v>25.080561920641099</v>
      </c>
      <c r="O29" s="9">
        <v>4606</v>
      </c>
      <c r="P29" s="7">
        <v>115521.06820647301</v>
      </c>
      <c r="Q29" s="4">
        <v>23.563597870935101</v>
      </c>
      <c r="R29" s="8">
        <v>0.93951634518772098</v>
      </c>
      <c r="S29" s="5">
        <v>21.390482593181599</v>
      </c>
      <c r="T29" s="5">
        <v>3.6900793274594799</v>
      </c>
      <c r="U29" s="5">
        <v>0</v>
      </c>
      <c r="V29" s="7">
        <v>98524.562824194698</v>
      </c>
      <c r="W29" s="7">
        <v>16996.505382278399</v>
      </c>
      <c r="X29" s="7">
        <v>0</v>
      </c>
      <c r="Y29" s="7">
        <f>IF($R29&gt;0,$P29,$C29)</f>
        <v>115521.06820647301</v>
      </c>
      <c r="Z29" s="7">
        <f>IFERROR($Y29*($E29/($C29)),0)</f>
        <v>98524.562824194625</v>
      </c>
      <c r="AA29" s="7">
        <f>IFERROR($Y29*($F29/($C29)),0)</f>
        <v>16996.505382278381</v>
      </c>
      <c r="AB29" s="7">
        <f>IFERROR($Y29*($H29/($C29)),0)</f>
        <v>0</v>
      </c>
      <c r="AC29" s="7">
        <v>57139.320209891703</v>
      </c>
      <c r="AD29" s="7">
        <v>9857.1232964523497</v>
      </c>
      <c r="AE29" s="7">
        <v>5111</v>
      </c>
      <c r="AF29" s="7">
        <v>0</v>
      </c>
      <c r="AG29" s="7">
        <f t="shared" si="0"/>
        <v>120632.06820647301</v>
      </c>
      <c r="AH29" s="7">
        <v>72107.443506344003</v>
      </c>
    </row>
    <row r="30" spans="1:34" x14ac:dyDescent="0.35">
      <c r="A30" t="s">
        <v>16</v>
      </c>
      <c r="B30" s="9">
        <v>32425</v>
      </c>
      <c r="C30" s="10">
        <v>479360</v>
      </c>
      <c r="D30" s="30">
        <v>481360</v>
      </c>
      <c r="E30" s="10">
        <v>479360</v>
      </c>
      <c r="F30" s="10">
        <v>0</v>
      </c>
      <c r="G30" s="10">
        <v>2000</v>
      </c>
      <c r="H30" s="10">
        <v>0</v>
      </c>
      <c r="I30" s="6">
        <v>14.7836545875096</v>
      </c>
      <c r="J30" s="6">
        <v>14.7836545875096</v>
      </c>
      <c r="K30" s="6">
        <v>0</v>
      </c>
      <c r="L30" s="6">
        <v>6.16808018504241E-2</v>
      </c>
      <c r="M30" s="6">
        <v>0</v>
      </c>
      <c r="N30" s="6">
        <v>15.346056191621599</v>
      </c>
      <c r="O30" s="9">
        <v>32425</v>
      </c>
      <c r="P30" s="7">
        <v>497595.87201332999</v>
      </c>
      <c r="Q30" s="4">
        <v>-0.56240160411195095</v>
      </c>
      <c r="R30" s="8">
        <v>-3.6647956783776303E-2</v>
      </c>
      <c r="S30" s="5">
        <v>15.346056191621599</v>
      </c>
      <c r="T30" s="5">
        <v>0</v>
      </c>
      <c r="U30" s="5">
        <v>0</v>
      </c>
      <c r="V30" s="7">
        <v>497595.87201332999</v>
      </c>
      <c r="W30" s="7">
        <v>0</v>
      </c>
      <c r="X30" s="7">
        <v>0</v>
      </c>
      <c r="Y30" s="7">
        <f>IF($R30&gt;0,$P30,$C30)</f>
        <v>479360</v>
      </c>
      <c r="Z30" s="7">
        <f>IFERROR($Y30*($E30/($C30)),0)</f>
        <v>479360</v>
      </c>
      <c r="AA30" s="7">
        <f>IFERROR($Y30*($F30/($C30)),0)</f>
        <v>0</v>
      </c>
      <c r="AB30" s="7">
        <f>IFERROR($Y30*($H30/($C30)),0)</f>
        <v>0</v>
      </c>
      <c r="AC30" s="7">
        <v>278004.83199999999</v>
      </c>
      <c r="AD30" s="7">
        <v>0</v>
      </c>
      <c r="AE30" s="7">
        <v>2000</v>
      </c>
      <c r="AF30" s="7">
        <v>0</v>
      </c>
      <c r="AG30" s="7">
        <f t="shared" si="0"/>
        <v>481360</v>
      </c>
      <c r="AH30" s="7">
        <v>280004.83199999999</v>
      </c>
    </row>
    <row r="31" spans="1:34" x14ac:dyDescent="0.35">
      <c r="A31" t="s">
        <v>204</v>
      </c>
      <c r="B31" s="9">
        <v>9278</v>
      </c>
      <c r="C31" s="10">
        <v>482800</v>
      </c>
      <c r="D31" s="30">
        <v>483600</v>
      </c>
      <c r="E31" s="10">
        <v>444800</v>
      </c>
      <c r="F31" s="10">
        <v>38000</v>
      </c>
      <c r="G31" s="10">
        <v>800</v>
      </c>
      <c r="H31" s="10">
        <v>0</v>
      </c>
      <c r="I31" s="6">
        <v>52.037076956240597</v>
      </c>
      <c r="J31" s="6">
        <v>47.941366673852102</v>
      </c>
      <c r="K31" s="6">
        <v>4.0957102823884499</v>
      </c>
      <c r="L31" s="6">
        <v>8.6225479629230398E-2</v>
      </c>
      <c r="M31" s="6">
        <v>0</v>
      </c>
      <c r="N31" s="6">
        <v>47.444007594007203</v>
      </c>
      <c r="O31" s="9">
        <v>9278</v>
      </c>
      <c r="P31" s="7">
        <v>440185.50245719898</v>
      </c>
      <c r="Q31" s="4">
        <v>4.5930693622333196</v>
      </c>
      <c r="R31" s="8">
        <v>9.6810315889366103E-2</v>
      </c>
      <c r="S31" s="5">
        <v>43.709806499201399</v>
      </c>
      <c r="T31" s="5">
        <v>3.7342010948058699</v>
      </c>
      <c r="U31" s="5">
        <v>0</v>
      </c>
      <c r="V31" s="7">
        <v>405539.58469958999</v>
      </c>
      <c r="W31" s="7">
        <v>34645.917757608899</v>
      </c>
      <c r="X31" s="7">
        <v>0</v>
      </c>
      <c r="Y31" s="7">
        <f>IF($R31&gt;0,$P31,$C31)</f>
        <v>440185.50245719898</v>
      </c>
      <c r="Z31" s="7">
        <f>IFERROR($Y31*($E31/($C31)),0)</f>
        <v>405539.58469959011</v>
      </c>
      <c r="AA31" s="7">
        <f>IFERROR($Y31*($F31/($C31)),0)</f>
        <v>34645.917757608862</v>
      </c>
      <c r="AB31" s="7">
        <f>IFERROR($Y31*($H31/($C31)),0)</f>
        <v>0</v>
      </c>
      <c r="AC31" s="7">
        <v>235192.68214652699</v>
      </c>
      <c r="AD31" s="7">
        <v>20092.900003525301</v>
      </c>
      <c r="AE31" s="7">
        <v>800</v>
      </c>
      <c r="AF31" s="7">
        <v>0</v>
      </c>
      <c r="AG31" s="7">
        <f t="shared" si="0"/>
        <v>440985.50245719898</v>
      </c>
      <c r="AH31" s="7">
        <v>256085.582150053</v>
      </c>
    </row>
    <row r="32" spans="1:34" x14ac:dyDescent="0.35">
      <c r="A32" t="s">
        <v>271</v>
      </c>
      <c r="B32" s="9">
        <v>2294</v>
      </c>
      <c r="C32" s="10">
        <v>19176</v>
      </c>
      <c r="D32" s="30">
        <v>19656</v>
      </c>
      <c r="E32" s="10">
        <v>14976</v>
      </c>
      <c r="F32" s="10">
        <v>4200</v>
      </c>
      <c r="G32" s="10">
        <v>480</v>
      </c>
      <c r="H32" s="10">
        <v>0</v>
      </c>
      <c r="I32" s="6">
        <v>8.3591979075849991</v>
      </c>
      <c r="J32" s="6">
        <v>6.5283347863993004</v>
      </c>
      <c r="K32" s="6">
        <v>1.8308631211857</v>
      </c>
      <c r="L32" s="6">
        <v>0.20924149956408</v>
      </c>
      <c r="M32" s="6">
        <v>0</v>
      </c>
      <c r="N32" s="6">
        <v>25.2833612024757</v>
      </c>
      <c r="O32" s="9">
        <v>2294</v>
      </c>
      <c r="P32" s="7">
        <v>58000.030598479301</v>
      </c>
      <c r="Q32" s="4">
        <v>-16.9241632948907</v>
      </c>
      <c r="R32" s="8">
        <v>-0.66937948476698295</v>
      </c>
      <c r="S32" s="5">
        <v>19.745703867765801</v>
      </c>
      <c r="T32" s="5">
        <v>5.5376573347099498</v>
      </c>
      <c r="U32" s="5">
        <v>0</v>
      </c>
      <c r="V32" s="7">
        <v>45296.6446726547</v>
      </c>
      <c r="W32" s="7">
        <v>12703.385925824599</v>
      </c>
      <c r="X32" s="7">
        <v>0</v>
      </c>
      <c r="Y32" s="7">
        <f>IF($R32&gt;0,$P32,$C32)</f>
        <v>19176</v>
      </c>
      <c r="Z32" s="7">
        <f>IFERROR($Y32*($E32/($C32)),0)</f>
        <v>14976</v>
      </c>
      <c r="AA32" s="7">
        <f>IFERROR($Y32*($F32/($C32)),0)</f>
        <v>4200</v>
      </c>
      <c r="AB32" s="7">
        <f>IFERROR($Y32*($H32/($C32)),0)</f>
        <v>0</v>
      </c>
      <c r="AC32" s="7">
        <v>8685.3312000000005</v>
      </c>
      <c r="AD32" s="7">
        <v>2435.79</v>
      </c>
      <c r="AE32" s="7">
        <v>480</v>
      </c>
      <c r="AF32" s="7">
        <v>0</v>
      </c>
      <c r="AG32" s="7">
        <f t="shared" si="0"/>
        <v>19656</v>
      </c>
      <c r="AH32" s="7">
        <v>11601.1212</v>
      </c>
    </row>
    <row r="33" spans="1:34" x14ac:dyDescent="0.35">
      <c r="A33" t="s">
        <v>186</v>
      </c>
      <c r="B33" s="9">
        <v>8412</v>
      </c>
      <c r="C33" s="10">
        <v>333100</v>
      </c>
      <c r="D33" s="30">
        <v>339100</v>
      </c>
      <c r="E33" s="10">
        <v>299000</v>
      </c>
      <c r="F33" s="10">
        <v>30000</v>
      </c>
      <c r="G33" s="10">
        <v>6000</v>
      </c>
      <c r="H33" s="10">
        <v>4100</v>
      </c>
      <c r="I33" s="6">
        <v>39.598193057536903</v>
      </c>
      <c r="J33" s="6">
        <v>35.544460294816901</v>
      </c>
      <c r="K33" s="6">
        <v>3.5663338088445098</v>
      </c>
      <c r="L33" s="6">
        <v>0.71326676176890202</v>
      </c>
      <c r="M33" s="6">
        <v>0.48739895387541599</v>
      </c>
      <c r="N33" s="6">
        <v>43.784946681182198</v>
      </c>
      <c r="O33" s="9">
        <v>8412</v>
      </c>
      <c r="P33" s="7">
        <v>368318.97148210497</v>
      </c>
      <c r="Q33" s="4">
        <v>-4.1867536236453402</v>
      </c>
      <c r="R33" s="8">
        <v>-9.5620845541527597E-2</v>
      </c>
      <c r="S33" s="5">
        <v>39.30260899932</v>
      </c>
      <c r="T33" s="5">
        <v>3.9434055852160501</v>
      </c>
      <c r="U33" s="5">
        <v>0.53893209664619302</v>
      </c>
      <c r="V33" s="7">
        <v>330613.54690227902</v>
      </c>
      <c r="W33" s="7">
        <v>33171.927782837403</v>
      </c>
      <c r="X33" s="7">
        <v>4533.4967969877798</v>
      </c>
      <c r="Y33" s="7">
        <f>IF($R33&gt;0,$P33,$C33)</f>
        <v>333100</v>
      </c>
      <c r="Z33" s="7">
        <f>IFERROR($Y33*($E33/($C33)),0)</f>
        <v>299000</v>
      </c>
      <c r="AA33" s="7">
        <f>IFERROR($Y33*($F33/($C33)),0)</f>
        <v>30000</v>
      </c>
      <c r="AB33" s="7">
        <f>IFERROR($Y33*($H33/($C33)),0)</f>
        <v>4100</v>
      </c>
      <c r="AC33" s="7">
        <v>173405.05</v>
      </c>
      <c r="AD33" s="7">
        <v>17398.5</v>
      </c>
      <c r="AE33" s="7">
        <v>6000</v>
      </c>
      <c r="AF33" s="7">
        <v>4100</v>
      </c>
      <c r="AG33" s="7">
        <f t="shared" si="0"/>
        <v>339100</v>
      </c>
      <c r="AH33" s="7">
        <v>200903.55</v>
      </c>
    </row>
    <row r="34" spans="1:34" x14ac:dyDescent="0.35">
      <c r="A34" t="s">
        <v>7</v>
      </c>
      <c r="B34" s="9">
        <v>28910</v>
      </c>
      <c r="C34" s="10">
        <v>473550</v>
      </c>
      <c r="D34" s="30">
        <v>475750</v>
      </c>
      <c r="E34" s="10">
        <v>373550</v>
      </c>
      <c r="F34" s="10">
        <v>100000</v>
      </c>
      <c r="G34" s="10">
        <v>2200</v>
      </c>
      <c r="H34" s="10">
        <v>0</v>
      </c>
      <c r="I34" s="6">
        <v>16.380145278450399</v>
      </c>
      <c r="J34" s="6">
        <v>12.921134555517099</v>
      </c>
      <c r="K34" s="6">
        <v>3.4590107229332401</v>
      </c>
      <c r="L34" s="6">
        <v>7.6098235904531297E-2</v>
      </c>
      <c r="M34" s="6">
        <v>0</v>
      </c>
      <c r="N34" s="6">
        <v>23.419809728111399</v>
      </c>
      <c r="O34" s="9">
        <v>28910</v>
      </c>
      <c r="P34" s="7">
        <v>677066.69923970103</v>
      </c>
      <c r="Q34" s="4">
        <v>-7.0396644496610499</v>
      </c>
      <c r="R34" s="8">
        <v>-0.300585894223178</v>
      </c>
      <c r="S34" s="5">
        <v>18.474226425796701</v>
      </c>
      <c r="T34" s="5">
        <v>4.9455833023147298</v>
      </c>
      <c r="U34" s="5">
        <v>0</v>
      </c>
      <c r="V34" s="7">
        <v>534089.88596978202</v>
      </c>
      <c r="W34" s="7">
        <v>142976.81326991899</v>
      </c>
      <c r="X34" s="7">
        <v>0</v>
      </c>
      <c r="Y34" s="7">
        <f>IF($R34&gt;0,$P34,$C34)</f>
        <v>473550</v>
      </c>
      <c r="Z34" s="7">
        <f>IFERROR($Y34*($E34/($C34)),0)</f>
        <v>373550</v>
      </c>
      <c r="AA34" s="7">
        <f>IFERROR($Y34*($F34/($C34)),0)</f>
        <v>100000</v>
      </c>
      <c r="AB34" s="7">
        <f>IFERROR($Y34*($H34/($C34)),0)</f>
        <v>0</v>
      </c>
      <c r="AC34" s="7">
        <v>216640.32250000001</v>
      </c>
      <c r="AD34" s="7">
        <v>57995</v>
      </c>
      <c r="AE34" s="7">
        <v>2200</v>
      </c>
      <c r="AF34" s="7">
        <v>0</v>
      </c>
      <c r="AG34" s="7">
        <f t="shared" si="0"/>
        <v>475750</v>
      </c>
      <c r="AH34" s="7">
        <v>276835.32250000001</v>
      </c>
    </row>
    <row r="35" spans="1:34" x14ac:dyDescent="0.35">
      <c r="A35" t="s">
        <v>69</v>
      </c>
      <c r="B35" s="9">
        <v>17792</v>
      </c>
      <c r="C35" s="10">
        <v>204000</v>
      </c>
      <c r="D35" s="30">
        <v>208400</v>
      </c>
      <c r="E35" s="10">
        <v>144000</v>
      </c>
      <c r="F35" s="10">
        <v>55000</v>
      </c>
      <c r="G35" s="10">
        <v>4400</v>
      </c>
      <c r="H35" s="10">
        <v>5000</v>
      </c>
      <c r="I35" s="6">
        <v>11.4658273381295</v>
      </c>
      <c r="J35" s="6">
        <v>8.0935251798561207</v>
      </c>
      <c r="K35" s="6">
        <v>3.09127697841727</v>
      </c>
      <c r="L35" s="6">
        <v>0.24730215827338101</v>
      </c>
      <c r="M35" s="6">
        <v>0.28102517985611503</v>
      </c>
      <c r="N35" s="6">
        <v>39.5747157380844</v>
      </c>
      <c r="O35" s="9">
        <v>17792</v>
      </c>
      <c r="P35" s="7">
        <v>704113.34241199703</v>
      </c>
      <c r="Q35" s="4">
        <v>-28.1088883999549</v>
      </c>
      <c r="R35" s="8">
        <v>-0.71027391797294803</v>
      </c>
      <c r="S35" s="5">
        <v>27.9350934621772</v>
      </c>
      <c r="T35" s="5">
        <v>10.6696537529149</v>
      </c>
      <c r="U35" s="5">
        <v>0.96996852299226399</v>
      </c>
      <c r="V35" s="7">
        <v>497021.18287905701</v>
      </c>
      <c r="W35" s="7">
        <v>189834.479571862</v>
      </c>
      <c r="X35" s="7">
        <v>17257.6799610784</v>
      </c>
      <c r="Y35" s="7">
        <f>IF($R35&gt;0,$P35,$C35)</f>
        <v>204000</v>
      </c>
      <c r="Z35" s="7">
        <f>IFERROR($Y35*($E35/($C35)),0)</f>
        <v>144000</v>
      </c>
      <c r="AA35" s="7">
        <f>IFERROR($Y35*($F35/($C35)),0)</f>
        <v>55000</v>
      </c>
      <c r="AB35" s="7">
        <f>IFERROR($Y35*($H35/($C35)),0)</f>
        <v>5000</v>
      </c>
      <c r="AC35" s="7">
        <v>83512.800000000003</v>
      </c>
      <c r="AD35" s="7">
        <v>31897.25</v>
      </c>
      <c r="AE35" s="7">
        <v>4400</v>
      </c>
      <c r="AF35" s="7">
        <v>5000</v>
      </c>
      <c r="AG35" s="7">
        <f t="shared" si="0"/>
        <v>208400</v>
      </c>
      <c r="AH35" s="7">
        <v>124810.05</v>
      </c>
    </row>
    <row r="36" spans="1:34" x14ac:dyDescent="0.35">
      <c r="A36" t="s">
        <v>84</v>
      </c>
      <c r="B36" s="9">
        <v>9006</v>
      </c>
      <c r="C36" s="10">
        <v>275814</v>
      </c>
      <c r="D36" s="30">
        <v>275814</v>
      </c>
      <c r="E36" s="10">
        <v>252414</v>
      </c>
      <c r="F36" s="10">
        <v>23400</v>
      </c>
      <c r="G36" s="10">
        <v>0</v>
      </c>
      <c r="H36" s="10">
        <v>0</v>
      </c>
      <c r="I36" s="6">
        <v>30.625582944703499</v>
      </c>
      <c r="J36" s="6">
        <v>28.027315123251199</v>
      </c>
      <c r="K36" s="6">
        <v>2.59826782145237</v>
      </c>
      <c r="L36" s="6">
        <v>0</v>
      </c>
      <c r="M36" s="6">
        <v>0</v>
      </c>
      <c r="N36" s="6">
        <v>43.120596623674103</v>
      </c>
      <c r="O36" s="9">
        <v>9006</v>
      </c>
      <c r="P36" s="7">
        <v>388344.09319280903</v>
      </c>
      <c r="Q36" s="4">
        <v>-12.495013678970601</v>
      </c>
      <c r="R36" s="8">
        <v>-0.28976903515547803</v>
      </c>
      <c r="S36" s="5">
        <v>39.462254548964403</v>
      </c>
      <c r="T36" s="5">
        <v>3.65834207470968</v>
      </c>
      <c r="U36" s="5">
        <v>0</v>
      </c>
      <c r="V36" s="7">
        <v>355397.06446797401</v>
      </c>
      <c r="W36" s="7">
        <v>32947.028724835298</v>
      </c>
      <c r="X36" s="7">
        <v>0</v>
      </c>
      <c r="Y36" s="7">
        <f>IF($R36&gt;0,$P36,$C36)</f>
        <v>275814</v>
      </c>
      <c r="Z36" s="7">
        <f>IFERROR($Y36*($E36/($C36)),0)</f>
        <v>252414</v>
      </c>
      <c r="AA36" s="7">
        <f>IFERROR($Y36*($F36/($C36)),0)</f>
        <v>23400</v>
      </c>
      <c r="AB36" s="7">
        <f>IFERROR($Y36*($H36/($C36)),0)</f>
        <v>0</v>
      </c>
      <c r="AC36" s="7">
        <v>146387.4993</v>
      </c>
      <c r="AD36" s="7">
        <v>13570.83</v>
      </c>
      <c r="AE36" s="7">
        <v>0</v>
      </c>
      <c r="AF36" s="7">
        <v>0</v>
      </c>
      <c r="AG36" s="7">
        <f t="shared" si="0"/>
        <v>275814</v>
      </c>
      <c r="AH36" s="7">
        <v>159958.32930000001</v>
      </c>
    </row>
    <row r="37" spans="1:34" x14ac:dyDescent="0.35">
      <c r="A37" t="s">
        <v>34</v>
      </c>
      <c r="B37" s="9">
        <v>48591</v>
      </c>
      <c r="C37" s="10">
        <v>1956866</v>
      </c>
      <c r="D37" s="30">
        <v>1960958</v>
      </c>
      <c r="E37" s="10">
        <v>1951302</v>
      </c>
      <c r="F37" s="10">
        <v>5564</v>
      </c>
      <c r="G37" s="10">
        <v>4092</v>
      </c>
      <c r="H37" s="10">
        <v>0</v>
      </c>
      <c r="I37" s="6">
        <v>40.272190323310902</v>
      </c>
      <c r="J37" s="6">
        <v>40.157683521639797</v>
      </c>
      <c r="K37" s="6">
        <v>0.11450680167109099</v>
      </c>
      <c r="L37" s="6">
        <v>8.4213125887509996E-2</v>
      </c>
      <c r="M37" s="6">
        <v>0</v>
      </c>
      <c r="N37" s="6">
        <v>26.455281577850101</v>
      </c>
      <c r="O37" s="9">
        <v>48591</v>
      </c>
      <c r="P37" s="7">
        <v>1285488.5871493199</v>
      </c>
      <c r="Q37" s="4">
        <v>13.8169087454608</v>
      </c>
      <c r="R37" s="8">
        <v>0.52227411395345302</v>
      </c>
      <c r="S37" s="5">
        <v>26.380060695735999</v>
      </c>
      <c r="T37" s="5">
        <v>7.5220882114134593E-2</v>
      </c>
      <c r="U37" s="5">
        <v>0</v>
      </c>
      <c r="V37" s="7">
        <v>1281833.5292665099</v>
      </c>
      <c r="W37" s="7">
        <v>3655.0578828079101</v>
      </c>
      <c r="X37" s="7">
        <v>0</v>
      </c>
      <c r="Y37" s="7">
        <f>IF($R37&gt;0,$P37,$C37)</f>
        <v>1285488.5871493199</v>
      </c>
      <c r="Z37" s="7">
        <f>IFERROR($Y37*($E37/($C37)),0)</f>
        <v>1281833.529266512</v>
      </c>
      <c r="AA37" s="7">
        <f>IFERROR($Y37*($F37/($C37)),0)</f>
        <v>3655.0578828079269</v>
      </c>
      <c r="AB37" s="7">
        <f>IFERROR($Y37*($H37/($C37)),0)</f>
        <v>0</v>
      </c>
      <c r="AC37" s="7">
        <v>743399.35529811098</v>
      </c>
      <c r="AD37" s="7">
        <v>2119.75081913445</v>
      </c>
      <c r="AE37" s="7">
        <v>4092</v>
      </c>
      <c r="AF37" s="7">
        <v>0</v>
      </c>
      <c r="AG37" s="7">
        <f t="shared" si="0"/>
        <v>1289580.5871493199</v>
      </c>
      <c r="AH37" s="7">
        <v>749611.10611724504</v>
      </c>
    </row>
    <row r="38" spans="1:34" x14ac:dyDescent="0.35">
      <c r="A38" t="s">
        <v>42</v>
      </c>
      <c r="B38" s="9">
        <v>107203</v>
      </c>
      <c r="C38" s="10">
        <v>9116414</v>
      </c>
      <c r="D38" s="30">
        <v>9156414</v>
      </c>
      <c r="E38" s="10">
        <v>8738611</v>
      </c>
      <c r="F38" s="10">
        <v>259600</v>
      </c>
      <c r="G38" s="10">
        <v>40000</v>
      </c>
      <c r="H38" s="10">
        <v>118203</v>
      </c>
      <c r="I38" s="6">
        <v>85.038795556094499</v>
      </c>
      <c r="J38" s="6">
        <v>81.514612464203395</v>
      </c>
      <c r="K38" s="6">
        <v>2.4215740231150198</v>
      </c>
      <c r="L38" s="6">
        <v>0.373123886458401</v>
      </c>
      <c r="M38" s="6">
        <v>1.1026090687760599</v>
      </c>
      <c r="N38" s="6">
        <v>60.947119864238402</v>
      </c>
      <c r="O38" s="9">
        <v>107203</v>
      </c>
      <c r="P38" s="7">
        <v>6533714.0908059403</v>
      </c>
      <c r="Q38" s="4">
        <v>24.091675691856199</v>
      </c>
      <c r="R38" s="8">
        <v>0.39528817351043199</v>
      </c>
      <c r="S38" s="5">
        <v>58.421345505365601</v>
      </c>
      <c r="T38" s="5">
        <v>1.735536836826</v>
      </c>
      <c r="U38" s="5">
        <v>0.790237522046779</v>
      </c>
      <c r="V38" s="7">
        <v>6262943.5022117104</v>
      </c>
      <c r="W38" s="7">
        <v>186054.755518258</v>
      </c>
      <c r="X38" s="7">
        <v>84715.833075980903</v>
      </c>
      <c r="Y38" s="7">
        <f>IF($R38&gt;0,$P38,$C38)</f>
        <v>6533714.0908059403</v>
      </c>
      <c r="Z38" s="7">
        <f>IFERROR($Y38*($E38/($C38)),0)</f>
        <v>6262943.5022117021</v>
      </c>
      <c r="AA38" s="7">
        <f>IFERROR($Y38*($F38/($C38)),0)</f>
        <v>186054.75551825773</v>
      </c>
      <c r="AB38" s="7">
        <f>IFERROR($Y38*($H38/($C38)),0)</f>
        <v>84715.833075980816</v>
      </c>
      <c r="AC38" s="7">
        <v>3632194.0841076798</v>
      </c>
      <c r="AD38" s="7">
        <v>107902.455462814</v>
      </c>
      <c r="AE38" s="7">
        <v>40000</v>
      </c>
      <c r="AF38" s="7">
        <v>84715.833075980903</v>
      </c>
      <c r="AG38" s="7">
        <f t="shared" si="0"/>
        <v>6573714.0908059403</v>
      </c>
      <c r="AH38" s="7">
        <v>3864812.3726464701</v>
      </c>
    </row>
    <row r="39" spans="1:34" x14ac:dyDescent="0.35">
      <c r="A39" t="s">
        <v>123</v>
      </c>
      <c r="B39" s="9">
        <v>34922</v>
      </c>
      <c r="C39" s="10">
        <v>285612</v>
      </c>
      <c r="D39" s="30">
        <v>311030</v>
      </c>
      <c r="E39" s="10">
        <v>241500</v>
      </c>
      <c r="F39" s="10">
        <v>44112</v>
      </c>
      <c r="G39" s="10">
        <v>25418</v>
      </c>
      <c r="H39" s="10">
        <v>0</v>
      </c>
      <c r="I39" s="6">
        <v>8.1785693831968391</v>
      </c>
      <c r="J39" s="6">
        <v>6.9154114884600002</v>
      </c>
      <c r="K39" s="6">
        <v>1.26315789473684</v>
      </c>
      <c r="L39" s="6">
        <v>0.72785063856594701</v>
      </c>
      <c r="M39" s="6">
        <v>0</v>
      </c>
      <c r="N39" s="6">
        <v>30.160813506493302</v>
      </c>
      <c r="O39" s="9">
        <v>34922</v>
      </c>
      <c r="P39" s="7">
        <v>1053275.9292737599</v>
      </c>
      <c r="Q39" s="4">
        <v>-21.9822441232965</v>
      </c>
      <c r="R39" s="8">
        <v>-0.72883458924487998</v>
      </c>
      <c r="S39" s="5">
        <v>25.502557531959901</v>
      </c>
      <c r="T39" s="5">
        <v>4.6582559745334002</v>
      </c>
      <c r="U39" s="5">
        <v>0</v>
      </c>
      <c r="V39" s="7">
        <v>890600.31413110404</v>
      </c>
      <c r="W39" s="7">
        <v>162675.61514265501</v>
      </c>
      <c r="X39" s="7">
        <v>0</v>
      </c>
      <c r="Y39" s="7">
        <f>IF($R39&gt;0,$P39,$C39)</f>
        <v>285612</v>
      </c>
      <c r="Z39" s="7">
        <f>IFERROR($Y39*($E39/($C39)),0)</f>
        <v>241500</v>
      </c>
      <c r="AA39" s="7">
        <f>IFERROR($Y39*($F39/($C39)),0)</f>
        <v>44112</v>
      </c>
      <c r="AB39" s="7">
        <f>IFERROR($Y39*($H39/($C39)),0)</f>
        <v>0</v>
      </c>
      <c r="AC39" s="7">
        <v>140057.92499999999</v>
      </c>
      <c r="AD39" s="7">
        <v>25582.754400000002</v>
      </c>
      <c r="AE39" s="7">
        <v>25418</v>
      </c>
      <c r="AF39" s="7">
        <v>0</v>
      </c>
      <c r="AG39" s="7">
        <f t="shared" si="0"/>
        <v>311030</v>
      </c>
      <c r="AH39" s="7">
        <v>191058.67939999999</v>
      </c>
    </row>
    <row r="40" spans="1:34" x14ac:dyDescent="0.35">
      <c r="A40" t="s">
        <v>152</v>
      </c>
      <c r="B40" s="9">
        <v>5560</v>
      </c>
      <c r="C40" s="10">
        <v>187377</v>
      </c>
      <c r="D40" s="30">
        <v>189248</v>
      </c>
      <c r="E40" s="10">
        <v>166296</v>
      </c>
      <c r="F40" s="10">
        <v>13567</v>
      </c>
      <c r="G40" s="10">
        <v>1871</v>
      </c>
      <c r="H40" s="10">
        <v>7514</v>
      </c>
      <c r="I40" s="6">
        <v>33.700899280575499</v>
      </c>
      <c r="J40" s="6">
        <v>29.909352517985599</v>
      </c>
      <c r="K40" s="6">
        <v>2.4401079136690602</v>
      </c>
      <c r="L40" s="6">
        <v>0.33651079136690598</v>
      </c>
      <c r="M40" s="6">
        <v>1.35143884892086</v>
      </c>
      <c r="N40" s="6">
        <v>30.209760982145902</v>
      </c>
      <c r="O40" s="9">
        <v>5560</v>
      </c>
      <c r="P40" s="7">
        <v>167966.271060731</v>
      </c>
      <c r="Q40" s="4">
        <v>3.4911382984296702</v>
      </c>
      <c r="R40" s="8">
        <v>0.11556325455513999</v>
      </c>
      <c r="S40" s="5">
        <v>26.810987540023199</v>
      </c>
      <c r="T40" s="5">
        <v>2.1873326355143501</v>
      </c>
      <c r="U40" s="5">
        <v>1.2114408066083</v>
      </c>
      <c r="V40" s="7">
        <v>149069.09072252901</v>
      </c>
      <c r="W40" s="7">
        <v>12161.569453459801</v>
      </c>
      <c r="X40" s="7">
        <v>6735.6108847421701</v>
      </c>
      <c r="Y40" s="7">
        <f>IF($R40&gt;0,$P40,$C40)</f>
        <v>167966.271060731</v>
      </c>
      <c r="Z40" s="7">
        <f>IFERROR($Y40*($E40/($C40)),0)</f>
        <v>149069.09072252904</v>
      </c>
      <c r="AA40" s="7">
        <f>IFERROR($Y40*($F40/($C40)),0)</f>
        <v>12161.569453459802</v>
      </c>
      <c r="AB40" s="7">
        <f>IFERROR($Y40*($H40/($C40)),0)</f>
        <v>6735.6108847421656</v>
      </c>
      <c r="AC40" s="7">
        <v>86452.619164530697</v>
      </c>
      <c r="AD40" s="7">
        <v>7053.1022045340196</v>
      </c>
      <c r="AE40" s="7">
        <v>1871</v>
      </c>
      <c r="AF40" s="7">
        <v>6735.6108847421701</v>
      </c>
      <c r="AG40" s="7">
        <f t="shared" si="0"/>
        <v>169837.271060731</v>
      </c>
      <c r="AH40" s="7">
        <v>102112.33225380701</v>
      </c>
    </row>
    <row r="41" spans="1:34" x14ac:dyDescent="0.35">
      <c r="A41" t="s">
        <v>220</v>
      </c>
      <c r="B41" s="9">
        <v>13072</v>
      </c>
      <c r="C41" s="10">
        <v>400985</v>
      </c>
      <c r="D41" s="30">
        <v>411335</v>
      </c>
      <c r="E41" s="10">
        <v>335780</v>
      </c>
      <c r="F41" s="10">
        <v>49680</v>
      </c>
      <c r="G41" s="10">
        <v>10350</v>
      </c>
      <c r="H41" s="10">
        <v>15525</v>
      </c>
      <c r="I41" s="6">
        <v>30.675107099143201</v>
      </c>
      <c r="J41" s="6">
        <v>25.686964504283999</v>
      </c>
      <c r="K41" s="6">
        <v>3.8004895960832301</v>
      </c>
      <c r="L41" s="6">
        <v>0.79176866585067296</v>
      </c>
      <c r="M41" s="6">
        <v>1.18765299877601</v>
      </c>
      <c r="N41" s="6">
        <v>49.627358804084103</v>
      </c>
      <c r="O41" s="9">
        <v>13072</v>
      </c>
      <c r="P41" s="7">
        <v>648728.83428698697</v>
      </c>
      <c r="Q41" s="4">
        <v>-18.952251704940899</v>
      </c>
      <c r="R41" s="8">
        <v>-0.38189120198315302</v>
      </c>
      <c r="S41" s="5">
        <v>41.5573513703389</v>
      </c>
      <c r="T41" s="5">
        <v>6.14857709237726</v>
      </c>
      <c r="U41" s="5">
        <v>1.9214303413678899</v>
      </c>
      <c r="V41" s="7">
        <v>543237.69711307005</v>
      </c>
      <c r="W41" s="7">
        <v>80374.1997515556</v>
      </c>
      <c r="X41" s="7">
        <v>25116.937422361101</v>
      </c>
      <c r="Y41" s="7">
        <f>IF($R41&gt;0,$P41,$C41)</f>
        <v>400985</v>
      </c>
      <c r="Z41" s="7">
        <f>IFERROR($Y41*($E41/($C41)),0)</f>
        <v>335780</v>
      </c>
      <c r="AA41" s="7">
        <f>IFERROR($Y41*($F41/($C41)),0)</f>
        <v>49680</v>
      </c>
      <c r="AB41" s="7">
        <f>IFERROR($Y41*($H41/($C41)),0)</f>
        <v>15525</v>
      </c>
      <c r="AC41" s="7">
        <v>194735.611</v>
      </c>
      <c r="AD41" s="7">
        <v>28811.916000000001</v>
      </c>
      <c r="AE41" s="7">
        <v>10350</v>
      </c>
      <c r="AF41" s="7">
        <v>15525</v>
      </c>
      <c r="AG41" s="7">
        <f t="shared" si="0"/>
        <v>411335</v>
      </c>
      <c r="AH41" s="7">
        <v>249422.527</v>
      </c>
    </row>
    <row r="42" spans="1:34" x14ac:dyDescent="0.35">
      <c r="A42" t="s">
        <v>133</v>
      </c>
      <c r="B42" s="9">
        <v>47337</v>
      </c>
      <c r="C42" s="10">
        <v>841395</v>
      </c>
      <c r="D42" s="30">
        <v>845535</v>
      </c>
      <c r="E42" s="10">
        <v>765211</v>
      </c>
      <c r="F42" s="10">
        <v>76184</v>
      </c>
      <c r="G42" s="10">
        <v>4140</v>
      </c>
      <c r="H42" s="10">
        <v>0</v>
      </c>
      <c r="I42" s="6">
        <v>17.774573800621098</v>
      </c>
      <c r="J42" s="6">
        <v>16.1651773454169</v>
      </c>
      <c r="K42" s="6">
        <v>1.60939645520417</v>
      </c>
      <c r="L42" s="6">
        <v>8.7458013815831195E-2</v>
      </c>
      <c r="M42" s="6">
        <v>0</v>
      </c>
      <c r="N42" s="6">
        <v>34.953082694199601</v>
      </c>
      <c r="O42" s="9">
        <v>47337</v>
      </c>
      <c r="P42" s="7">
        <v>1654574.0754953299</v>
      </c>
      <c r="Q42" s="4">
        <v>-17.178508893578499</v>
      </c>
      <c r="R42" s="8">
        <v>-0.49147335712478601</v>
      </c>
      <c r="S42" s="5">
        <v>31.788260402677899</v>
      </c>
      <c r="T42" s="5">
        <v>3.1648222915217001</v>
      </c>
      <c r="U42" s="5">
        <v>0</v>
      </c>
      <c r="V42" s="7">
        <v>1504760.88268156</v>
      </c>
      <c r="W42" s="7">
        <v>149813.19281376299</v>
      </c>
      <c r="X42" s="7">
        <v>0</v>
      </c>
      <c r="Y42" s="7">
        <f>IF($R42&gt;0,$P42,$C42)</f>
        <v>841395</v>
      </c>
      <c r="Z42" s="7">
        <f>IFERROR($Y42*($E42/($C42)),0)</f>
        <v>765211</v>
      </c>
      <c r="AA42" s="7">
        <f>IFERROR($Y42*($F42/($C42)),0)</f>
        <v>76184</v>
      </c>
      <c r="AB42" s="7">
        <f>IFERROR($Y42*($H42/($C42)),0)</f>
        <v>0</v>
      </c>
      <c r="AC42" s="7">
        <v>443784.11945</v>
      </c>
      <c r="AD42" s="7">
        <v>44182.910799999998</v>
      </c>
      <c r="AE42" s="7">
        <v>4140</v>
      </c>
      <c r="AF42" s="7">
        <v>0</v>
      </c>
      <c r="AG42" s="7">
        <f t="shared" si="0"/>
        <v>845535</v>
      </c>
      <c r="AH42" s="7">
        <v>492107.03025000001</v>
      </c>
    </row>
    <row r="43" spans="1:34" x14ac:dyDescent="0.35">
      <c r="A43" t="s">
        <v>184</v>
      </c>
      <c r="B43" s="9">
        <v>32806</v>
      </c>
      <c r="C43" s="10">
        <v>359502</v>
      </c>
      <c r="D43" s="30">
        <v>361002</v>
      </c>
      <c r="E43" s="10">
        <v>359502</v>
      </c>
      <c r="F43" s="10">
        <v>0</v>
      </c>
      <c r="G43" s="10">
        <v>1500</v>
      </c>
      <c r="H43" s="10">
        <v>0</v>
      </c>
      <c r="I43" s="6">
        <v>10.958422239834199</v>
      </c>
      <c r="J43" s="6">
        <v>10.958422239834199</v>
      </c>
      <c r="K43" s="6">
        <v>0</v>
      </c>
      <c r="L43" s="6">
        <v>4.5723343290861397E-2</v>
      </c>
      <c r="M43" s="6">
        <v>0</v>
      </c>
      <c r="N43" s="6">
        <v>26.724272963758601</v>
      </c>
      <c r="O43" s="9">
        <v>32806</v>
      </c>
      <c r="P43" s="7">
        <v>876716.498849064</v>
      </c>
      <c r="Q43" s="4">
        <v>-15.7658507239244</v>
      </c>
      <c r="R43" s="8">
        <v>-0.58994498167657705</v>
      </c>
      <c r="S43" s="5">
        <v>26.724272963758601</v>
      </c>
      <c r="T43" s="5">
        <v>0</v>
      </c>
      <c r="U43" s="5">
        <v>0</v>
      </c>
      <c r="V43" s="7">
        <v>876716.498849064</v>
      </c>
      <c r="W43" s="7">
        <v>0</v>
      </c>
      <c r="X43" s="7">
        <v>0</v>
      </c>
      <c r="Y43" s="7">
        <f>IF($R43&gt;0,$P43,$C43)</f>
        <v>359502</v>
      </c>
      <c r="Z43" s="7">
        <f>IFERROR($Y43*($E43/($C43)),0)</f>
        <v>359502</v>
      </c>
      <c r="AA43" s="7">
        <f>IFERROR($Y43*($F43/($C43)),0)</f>
        <v>0</v>
      </c>
      <c r="AB43" s="7">
        <f>IFERROR($Y43*($H43/($C43)),0)</f>
        <v>0</v>
      </c>
      <c r="AC43" s="7">
        <v>208493.18489999999</v>
      </c>
      <c r="AD43" s="7">
        <v>0</v>
      </c>
      <c r="AE43" s="7">
        <v>1500</v>
      </c>
      <c r="AF43" s="7">
        <v>0</v>
      </c>
      <c r="AG43" s="7">
        <f t="shared" si="0"/>
        <v>361002</v>
      </c>
      <c r="AH43" s="7">
        <v>209993.18489999999</v>
      </c>
    </row>
    <row r="44" spans="1:34" x14ac:dyDescent="0.35">
      <c r="A44" t="s">
        <v>233</v>
      </c>
      <c r="B44" s="9">
        <v>59945</v>
      </c>
      <c r="C44" s="10">
        <v>1289323</v>
      </c>
      <c r="D44" s="30">
        <v>1292323</v>
      </c>
      <c r="E44" s="10">
        <v>1189323</v>
      </c>
      <c r="F44" s="10">
        <v>100000</v>
      </c>
      <c r="G44" s="10">
        <v>3000</v>
      </c>
      <c r="H44" s="10">
        <v>0</v>
      </c>
      <c r="I44" s="6">
        <v>21.5084327300025</v>
      </c>
      <c r="J44" s="6">
        <v>19.840236883810199</v>
      </c>
      <c r="K44" s="6">
        <v>1.6681958461923401</v>
      </c>
      <c r="L44" s="6">
        <v>5.0045875385770301E-2</v>
      </c>
      <c r="M44" s="6">
        <v>0</v>
      </c>
      <c r="N44" s="6">
        <v>18.9121412698087</v>
      </c>
      <c r="O44" s="9">
        <v>59945</v>
      </c>
      <c r="P44" s="7">
        <v>1133688.30841868</v>
      </c>
      <c r="Q44" s="4">
        <v>2.5962914601938301</v>
      </c>
      <c r="R44" s="8">
        <v>0.13728172940091901</v>
      </c>
      <c r="S44" s="5">
        <v>17.445314006988699</v>
      </c>
      <c r="T44" s="5">
        <v>1.4668272628200001</v>
      </c>
      <c r="U44" s="5">
        <v>0</v>
      </c>
      <c r="V44" s="7">
        <v>1045759.34814894</v>
      </c>
      <c r="W44" s="7">
        <v>87928.960269744799</v>
      </c>
      <c r="X44" s="7">
        <v>0</v>
      </c>
      <c r="Y44" s="7">
        <f>IF($R44&gt;0,$P44,$C44)</f>
        <v>1133688.30841868</v>
      </c>
      <c r="Z44" s="7">
        <f>IFERROR($Y44*($E44/($C44)),0)</f>
        <v>1045759.3481489354</v>
      </c>
      <c r="AA44" s="7">
        <f>IFERROR($Y44*($F44/($C44)),0)</f>
        <v>87928.960269744653</v>
      </c>
      <c r="AB44" s="7">
        <f>IFERROR($Y44*($H44/($C44)),0)</f>
        <v>0</v>
      </c>
      <c r="AC44" s="7">
        <v>606488.13395897602</v>
      </c>
      <c r="AD44" s="7">
        <v>50994.400508438499</v>
      </c>
      <c r="AE44" s="7">
        <v>3000</v>
      </c>
      <c r="AF44" s="7">
        <v>0</v>
      </c>
      <c r="AG44" s="7">
        <f t="shared" si="0"/>
        <v>1136688.30841868</v>
      </c>
      <c r="AH44" s="7">
        <v>660482.53446741402</v>
      </c>
    </row>
    <row r="45" spans="1:34" x14ac:dyDescent="0.35">
      <c r="A45" t="s">
        <v>197</v>
      </c>
      <c r="B45" s="9">
        <v>9776</v>
      </c>
      <c r="C45" s="10">
        <v>398400</v>
      </c>
      <c r="D45" s="30">
        <v>400900</v>
      </c>
      <c r="E45" s="10">
        <v>350150</v>
      </c>
      <c r="F45" s="10">
        <v>38250</v>
      </c>
      <c r="G45" s="10">
        <v>2500</v>
      </c>
      <c r="H45" s="10">
        <v>10000</v>
      </c>
      <c r="I45" s="6">
        <v>40.752864157119497</v>
      </c>
      <c r="J45" s="6">
        <v>35.817307692307701</v>
      </c>
      <c r="K45" s="6">
        <v>3.9126432078559699</v>
      </c>
      <c r="L45" s="6">
        <v>0.25572831423895298</v>
      </c>
      <c r="M45" s="6">
        <v>1.0229132569558099</v>
      </c>
      <c r="N45" s="6">
        <v>24.2087161511643</v>
      </c>
      <c r="O45" s="9">
        <v>9776</v>
      </c>
      <c r="P45" s="7">
        <v>236664.40909378199</v>
      </c>
      <c r="Q45" s="4">
        <v>16.544148005955201</v>
      </c>
      <c r="R45" s="8">
        <v>0.68339633967576496</v>
      </c>
      <c r="S45" s="5">
        <v>21.276812149423101</v>
      </c>
      <c r="T45" s="5">
        <v>2.3242555039709698</v>
      </c>
      <c r="U45" s="5">
        <v>0.60764849777018703</v>
      </c>
      <c r="V45" s="7">
        <v>208002.11557276</v>
      </c>
      <c r="W45" s="7">
        <v>22721.921806820199</v>
      </c>
      <c r="X45" s="7">
        <v>5940.3717142013502</v>
      </c>
      <c r="Y45" s="7">
        <f>IF($R45&gt;0,$P45,$C45)</f>
        <v>236664.40909378199</v>
      </c>
      <c r="Z45" s="7">
        <f>IFERROR($Y45*($E45/($C45)),0)</f>
        <v>208002.11557276043</v>
      </c>
      <c r="AA45" s="7">
        <f>IFERROR($Y45*($F45/($C45)),0)</f>
        <v>22721.921806820184</v>
      </c>
      <c r="AB45" s="7">
        <f>IFERROR($Y45*($H45/($C45)),0)</f>
        <v>5940.3717142013547</v>
      </c>
      <c r="AC45" s="7">
        <v>120630.826926422</v>
      </c>
      <c r="AD45" s="7">
        <v>13177.578551865399</v>
      </c>
      <c r="AE45" s="7">
        <v>2500</v>
      </c>
      <c r="AF45" s="7">
        <v>5940.3717142013502</v>
      </c>
      <c r="AG45" s="7">
        <f t="shared" si="0"/>
        <v>239164.40909378199</v>
      </c>
      <c r="AH45" s="7">
        <v>142248.77719248901</v>
      </c>
    </row>
    <row r="46" spans="1:34" x14ac:dyDescent="0.35">
      <c r="A46" t="s">
        <v>50</v>
      </c>
      <c r="B46" s="9">
        <v>21623</v>
      </c>
      <c r="C46" s="10">
        <v>759238</v>
      </c>
      <c r="D46" s="30">
        <v>760138</v>
      </c>
      <c r="E46" s="10">
        <v>674816</v>
      </c>
      <c r="F46" s="10">
        <v>84422</v>
      </c>
      <c r="G46" s="10">
        <v>900</v>
      </c>
      <c r="H46" s="10">
        <v>0</v>
      </c>
      <c r="I46" s="6">
        <v>35.112519076908796</v>
      </c>
      <c r="J46" s="6">
        <v>31.208250474032301</v>
      </c>
      <c r="K46" s="6">
        <v>3.9042686028765701</v>
      </c>
      <c r="L46" s="6">
        <v>4.1622346575405797E-2</v>
      </c>
      <c r="M46" s="6">
        <v>0</v>
      </c>
      <c r="N46" s="6">
        <v>36.3714010708348</v>
      </c>
      <c r="O46" s="9">
        <v>21623</v>
      </c>
      <c r="P46" s="7">
        <v>786458.80535466201</v>
      </c>
      <c r="Q46" s="4">
        <v>-1.2588819939259901</v>
      </c>
      <c r="R46" s="8">
        <v>-3.4611864180713402E-2</v>
      </c>
      <c r="S46" s="5">
        <v>32.327153521051997</v>
      </c>
      <c r="T46" s="5">
        <v>4.0442475497828303</v>
      </c>
      <c r="U46" s="5">
        <v>0</v>
      </c>
      <c r="V46" s="7">
        <v>699010.04058570706</v>
      </c>
      <c r="W46" s="7">
        <v>87448.764768954206</v>
      </c>
      <c r="X46" s="7">
        <v>0</v>
      </c>
      <c r="Y46" s="7">
        <f>IF($R46&gt;0,$P46,$C46)</f>
        <v>759238</v>
      </c>
      <c r="Z46" s="7">
        <f>IFERROR($Y46*($E46/($C46)),0)</f>
        <v>674816</v>
      </c>
      <c r="AA46" s="7">
        <f>IFERROR($Y46*($F46/($C46)),0)</f>
        <v>84422</v>
      </c>
      <c r="AB46" s="7">
        <f>IFERROR($Y46*($H46/($C46)),0)</f>
        <v>0</v>
      </c>
      <c r="AC46" s="7">
        <v>391359.5392</v>
      </c>
      <c r="AD46" s="7">
        <v>48960.5389</v>
      </c>
      <c r="AE46" s="7">
        <v>900</v>
      </c>
      <c r="AF46" s="7">
        <v>0</v>
      </c>
      <c r="AG46" s="7">
        <f t="shared" si="0"/>
        <v>760138</v>
      </c>
      <c r="AH46" s="7">
        <v>441220.07809999998</v>
      </c>
    </row>
    <row r="47" spans="1:34" x14ac:dyDescent="0.35">
      <c r="A47" t="s">
        <v>40</v>
      </c>
      <c r="B47" s="9">
        <v>15362</v>
      </c>
      <c r="C47" s="10">
        <v>6013241</v>
      </c>
      <c r="D47" s="30">
        <v>6032591</v>
      </c>
      <c r="E47" s="10">
        <v>5871991</v>
      </c>
      <c r="F47" s="10">
        <v>141250</v>
      </c>
      <c r="G47" s="10">
        <v>19350</v>
      </c>
      <c r="H47" s="10">
        <v>0</v>
      </c>
      <c r="I47" s="6">
        <v>391.43607603176702</v>
      </c>
      <c r="J47" s="6">
        <v>382.24130972529599</v>
      </c>
      <c r="K47" s="6">
        <v>9.1947663064705107</v>
      </c>
      <c r="L47" s="6">
        <v>1.2596016143731299</v>
      </c>
      <c r="M47" s="6">
        <v>0</v>
      </c>
      <c r="N47" s="6">
        <v>55.959089285424902</v>
      </c>
      <c r="O47" s="9">
        <v>15362</v>
      </c>
      <c r="P47" s="7">
        <v>859643.529602697</v>
      </c>
      <c r="Q47" s="4">
        <v>335.47698674634199</v>
      </c>
      <c r="R47" s="8">
        <v>5.9950401450461097</v>
      </c>
      <c r="S47" s="5">
        <v>54.644619873411301</v>
      </c>
      <c r="T47" s="5">
        <v>1.31446941201363</v>
      </c>
      <c r="U47" s="5">
        <v>0</v>
      </c>
      <c r="V47" s="7">
        <v>839450.65049534396</v>
      </c>
      <c r="W47" s="7">
        <v>20192.879107353401</v>
      </c>
      <c r="X47" s="7">
        <v>0</v>
      </c>
      <c r="Y47" s="7">
        <f>IF($R47&gt;0,$P47,$C47)</f>
        <v>859643.529602697</v>
      </c>
      <c r="Z47" s="7">
        <f>IFERROR($Y47*($E47/($C47)),0)</f>
        <v>839450.65049534361</v>
      </c>
      <c r="AA47" s="7">
        <f>IFERROR($Y47*($F47/($C47)),0)</f>
        <v>20192.879107353416</v>
      </c>
      <c r="AB47" s="7">
        <f>IFERROR($Y47*($H47/($C47)),0)</f>
        <v>0</v>
      </c>
      <c r="AC47" s="7">
        <v>486839.40475477499</v>
      </c>
      <c r="AD47" s="7">
        <v>11710.8602383096</v>
      </c>
      <c r="AE47" s="7">
        <v>19350</v>
      </c>
      <c r="AF47" s="7">
        <v>0</v>
      </c>
      <c r="AG47" s="7">
        <f t="shared" si="0"/>
        <v>878993.529602697</v>
      </c>
      <c r="AH47" s="7">
        <v>517900.26499308401</v>
      </c>
    </row>
    <row r="48" spans="1:34" x14ac:dyDescent="0.35">
      <c r="A48" t="s">
        <v>191</v>
      </c>
      <c r="B48" s="9">
        <v>11520</v>
      </c>
      <c r="C48" s="10">
        <v>525988</v>
      </c>
      <c r="D48" s="30">
        <v>529588</v>
      </c>
      <c r="E48" s="10">
        <v>518788</v>
      </c>
      <c r="F48" s="10">
        <v>3600</v>
      </c>
      <c r="G48" s="10">
        <v>3600</v>
      </c>
      <c r="H48" s="10">
        <v>3600</v>
      </c>
      <c r="I48" s="6">
        <v>45.658680555555598</v>
      </c>
      <c r="J48" s="6">
        <v>45.033680555555598</v>
      </c>
      <c r="K48" s="6">
        <v>0.3125</v>
      </c>
      <c r="L48" s="6">
        <v>0.3125</v>
      </c>
      <c r="M48" s="6">
        <v>0.3125</v>
      </c>
      <c r="N48" s="6">
        <v>19.872548341176</v>
      </c>
      <c r="O48" s="9">
        <v>11520</v>
      </c>
      <c r="P48" s="7">
        <v>228931.75689034801</v>
      </c>
      <c r="Q48" s="4">
        <v>25.786132214379499</v>
      </c>
      <c r="R48" s="8">
        <v>1.2975755183320199</v>
      </c>
      <c r="S48" s="5">
        <v>19.6005224621513</v>
      </c>
      <c r="T48" s="5">
        <v>0.13601293951237201</v>
      </c>
      <c r="U48" s="5">
        <v>0.13601293951237201</v>
      </c>
      <c r="V48" s="7">
        <v>225798.01876398301</v>
      </c>
      <c r="W48" s="7">
        <v>1566.86906318253</v>
      </c>
      <c r="X48" s="7">
        <v>1566.86906318253</v>
      </c>
      <c r="Y48" s="7">
        <f>IF($R48&gt;0,$P48,$C48)</f>
        <v>228931.75689034801</v>
      </c>
      <c r="Z48" s="7">
        <f>IFERROR($Y48*($E48/($C48)),0)</f>
        <v>225798.01876398295</v>
      </c>
      <c r="AA48" s="7">
        <f>IFERROR($Y48*($F48/($C48)),0)</f>
        <v>1566.8690631825307</v>
      </c>
      <c r="AB48" s="7">
        <f>IFERROR($Y48*($H48/($C48)),0)</f>
        <v>1566.8690631825307</v>
      </c>
      <c r="AC48" s="7">
        <v>130951.560982172</v>
      </c>
      <c r="AD48" s="7">
        <v>908.70571319270698</v>
      </c>
      <c r="AE48" s="7">
        <v>3600</v>
      </c>
      <c r="AF48" s="7">
        <v>1566.86906318253</v>
      </c>
      <c r="AG48" s="7">
        <f t="shared" si="0"/>
        <v>232531.75689034801</v>
      </c>
      <c r="AH48" s="7">
        <v>137027.135758547</v>
      </c>
    </row>
    <row r="49" spans="1:34" x14ac:dyDescent="0.35">
      <c r="A49" t="s">
        <v>146</v>
      </c>
      <c r="B49" s="9">
        <v>6376</v>
      </c>
      <c r="C49" s="10">
        <v>924700</v>
      </c>
      <c r="D49" s="30">
        <v>925700</v>
      </c>
      <c r="E49" s="10">
        <v>916700</v>
      </c>
      <c r="F49" s="10">
        <v>2000</v>
      </c>
      <c r="G49" s="10">
        <v>1000</v>
      </c>
      <c r="H49" s="10">
        <v>6000</v>
      </c>
      <c r="I49" s="6">
        <v>145.02823086574699</v>
      </c>
      <c r="J49" s="6">
        <v>143.773525721455</v>
      </c>
      <c r="K49" s="6">
        <v>0.31367628607277298</v>
      </c>
      <c r="L49" s="6">
        <v>0.15683814303638599</v>
      </c>
      <c r="M49" s="6">
        <v>0.94102885821831905</v>
      </c>
      <c r="N49" s="6">
        <v>44.122265892727498</v>
      </c>
      <c r="O49" s="9">
        <v>6376</v>
      </c>
      <c r="P49" s="7">
        <v>281323.56733202998</v>
      </c>
      <c r="Q49" s="4">
        <v>100.905964973019</v>
      </c>
      <c r="R49" s="8">
        <v>2.2869624424626598</v>
      </c>
      <c r="S49" s="5">
        <v>43.740544115781603</v>
      </c>
      <c r="T49" s="5">
        <v>9.5430444236460396E-2</v>
      </c>
      <c r="U49" s="5">
        <v>0.28629133270938101</v>
      </c>
      <c r="V49" s="7">
        <v>278889.70928222401</v>
      </c>
      <c r="W49" s="7">
        <v>608.464512451671</v>
      </c>
      <c r="X49" s="7">
        <v>1825.39353735501</v>
      </c>
      <c r="Y49" s="7">
        <f>IF($R49&gt;0,$P49,$C49)</f>
        <v>281323.56733202998</v>
      </c>
      <c r="Z49" s="7">
        <f>IFERROR($Y49*($E49/($C49)),0)</f>
        <v>278889.70928222331</v>
      </c>
      <c r="AA49" s="7">
        <f>IFERROR($Y49*($F49/($C49)),0)</f>
        <v>608.46451245167077</v>
      </c>
      <c r="AB49" s="7">
        <f>IFERROR($Y49*($H49/($C49)),0)</f>
        <v>1825.3935373550123</v>
      </c>
      <c r="AC49" s="7">
        <v>161742.086898226</v>
      </c>
      <c r="AD49" s="7">
        <v>352.87899399634699</v>
      </c>
      <c r="AE49" s="7">
        <v>1000</v>
      </c>
      <c r="AF49" s="7">
        <v>1825.39353735501</v>
      </c>
      <c r="AG49" s="7">
        <f t="shared" si="0"/>
        <v>282323.56733202998</v>
      </c>
      <c r="AH49" s="7">
        <v>164920.35942957699</v>
      </c>
    </row>
    <row r="50" spans="1:34" x14ac:dyDescent="0.35">
      <c r="A50" t="s">
        <v>225</v>
      </c>
      <c r="B50" s="9">
        <v>10384</v>
      </c>
      <c r="C50" s="10">
        <v>398080</v>
      </c>
      <c r="D50" s="30">
        <v>417880</v>
      </c>
      <c r="E50" s="10">
        <v>358080</v>
      </c>
      <c r="F50" s="10">
        <v>40000</v>
      </c>
      <c r="G50" s="10">
        <v>19800</v>
      </c>
      <c r="H50" s="10">
        <v>0</v>
      </c>
      <c r="I50" s="6">
        <v>38.335901386748802</v>
      </c>
      <c r="J50" s="6">
        <v>34.483821263482298</v>
      </c>
      <c r="K50" s="6">
        <v>3.85208012326656</v>
      </c>
      <c r="L50" s="6">
        <v>1.9067796610169501</v>
      </c>
      <c r="M50" s="6">
        <v>0</v>
      </c>
      <c r="N50" s="6">
        <v>23.566325172776999</v>
      </c>
      <c r="O50" s="9">
        <v>10384</v>
      </c>
      <c r="P50" s="7">
        <v>244712.72059411599</v>
      </c>
      <c r="Q50" s="4">
        <v>14.769576213971799</v>
      </c>
      <c r="R50" s="8">
        <v>0.62672377240356303</v>
      </c>
      <c r="S50" s="5">
        <v>21.198326260721402</v>
      </c>
      <c r="T50" s="5">
        <v>2.3679989120555698</v>
      </c>
      <c r="U50" s="5">
        <v>0</v>
      </c>
      <c r="V50" s="7">
        <v>220123.419891331</v>
      </c>
      <c r="W50" s="7">
        <v>24589.300702785</v>
      </c>
      <c r="X50" s="7">
        <v>0</v>
      </c>
      <c r="Y50" s="7">
        <f>IF($R50&gt;0,$P50,$C50)</f>
        <v>244712.72059411599</v>
      </c>
      <c r="Z50" s="7">
        <f>IFERROR($Y50*($E50/($C50)),0)</f>
        <v>220123.41989133102</v>
      </c>
      <c r="AA50" s="7">
        <f>IFERROR($Y50*($F50/($C50)),0)</f>
        <v>24589.300702784967</v>
      </c>
      <c r="AB50" s="7">
        <f>IFERROR($Y50*($H50/($C50)),0)</f>
        <v>0</v>
      </c>
      <c r="AC50" s="7">
        <v>127660.577365978</v>
      </c>
      <c r="AD50" s="7">
        <v>14260.5649425802</v>
      </c>
      <c r="AE50" s="7">
        <v>19800</v>
      </c>
      <c r="AF50" s="7">
        <v>0</v>
      </c>
      <c r="AG50" s="7">
        <f t="shared" si="0"/>
        <v>264512.72059411602</v>
      </c>
      <c r="AH50" s="7">
        <v>161721.14230855799</v>
      </c>
    </row>
    <row r="51" spans="1:34" x14ac:dyDescent="0.35">
      <c r="A51" t="s">
        <v>62</v>
      </c>
      <c r="B51" s="9">
        <v>28936</v>
      </c>
      <c r="C51" s="10">
        <v>862280</v>
      </c>
      <c r="D51" s="30">
        <v>866280</v>
      </c>
      <c r="E51" s="10">
        <v>838280</v>
      </c>
      <c r="F51" s="10">
        <v>16000</v>
      </c>
      <c r="G51" s="10">
        <v>4000</v>
      </c>
      <c r="H51" s="10">
        <v>8000</v>
      </c>
      <c r="I51" s="6">
        <v>29.799557644456701</v>
      </c>
      <c r="J51" s="6">
        <v>28.9701410008294</v>
      </c>
      <c r="K51" s="6">
        <v>0.55294442908487695</v>
      </c>
      <c r="L51" s="6">
        <v>0.13823610727121899</v>
      </c>
      <c r="M51" s="6">
        <v>0.27647221454243798</v>
      </c>
      <c r="N51" s="6">
        <v>36.830251761283698</v>
      </c>
      <c r="O51" s="9">
        <v>28936</v>
      </c>
      <c r="P51" s="7">
        <v>1065720.1649645099</v>
      </c>
      <c r="Q51" s="4">
        <v>-7.0306941168270001</v>
      </c>
      <c r="R51" s="8">
        <v>-0.190894544039412</v>
      </c>
      <c r="S51" s="5">
        <v>35.805148497528599</v>
      </c>
      <c r="T51" s="5">
        <v>0.68340217583678098</v>
      </c>
      <c r="U51" s="5">
        <v>0.34170108791839099</v>
      </c>
      <c r="V51" s="7">
        <v>1036057.77692449</v>
      </c>
      <c r="W51" s="7">
        <v>19774.925360013101</v>
      </c>
      <c r="X51" s="7">
        <v>9887.4626800065507</v>
      </c>
      <c r="Y51" s="7">
        <f>IF($R51&gt;0,$P51,$C51)</f>
        <v>862280</v>
      </c>
      <c r="Z51" s="7">
        <f>IFERROR($Y51*($E51/($C51)),0)</f>
        <v>838280</v>
      </c>
      <c r="AA51" s="7">
        <f>IFERROR($Y51*($F51/($C51)),0)</f>
        <v>16000</v>
      </c>
      <c r="AB51" s="7">
        <f>IFERROR($Y51*($H51/($C51)),0)</f>
        <v>8000</v>
      </c>
      <c r="AC51" s="7">
        <v>486160.48599999998</v>
      </c>
      <c r="AD51" s="7">
        <v>9279.2000000000007</v>
      </c>
      <c r="AE51" s="7">
        <v>4000</v>
      </c>
      <c r="AF51" s="7">
        <v>8000</v>
      </c>
      <c r="AG51" s="7">
        <f t="shared" si="0"/>
        <v>866280</v>
      </c>
      <c r="AH51" s="7">
        <v>507439.68599999999</v>
      </c>
    </row>
    <row r="52" spans="1:34" x14ac:dyDescent="0.35">
      <c r="A52" t="s">
        <v>37</v>
      </c>
      <c r="B52" s="9">
        <v>11458</v>
      </c>
      <c r="C52" s="10">
        <v>150000</v>
      </c>
      <c r="D52" s="30">
        <v>150000</v>
      </c>
      <c r="E52" s="10">
        <v>150000</v>
      </c>
      <c r="F52" s="10">
        <v>0</v>
      </c>
      <c r="G52" s="10">
        <v>0</v>
      </c>
      <c r="H52" s="10">
        <v>0</v>
      </c>
      <c r="I52" s="6">
        <v>13.0912899284343</v>
      </c>
      <c r="J52" s="6">
        <v>13.0912899284343</v>
      </c>
      <c r="K52" s="6">
        <v>0</v>
      </c>
      <c r="L52" s="6">
        <v>0</v>
      </c>
      <c r="M52" s="6">
        <v>0</v>
      </c>
      <c r="N52" s="6">
        <v>26.047874520306401</v>
      </c>
      <c r="O52" s="9">
        <v>11458</v>
      </c>
      <c r="P52" s="7">
        <v>298456.546253671</v>
      </c>
      <c r="Q52" s="4">
        <v>-12.9565845918722</v>
      </c>
      <c r="R52" s="8">
        <v>-0.49741427392747301</v>
      </c>
      <c r="S52" s="5">
        <v>26.047874520306401</v>
      </c>
      <c r="T52" s="5">
        <v>0</v>
      </c>
      <c r="U52" s="5">
        <v>0</v>
      </c>
      <c r="V52" s="7">
        <v>298456.546253671</v>
      </c>
      <c r="W52" s="7">
        <v>0</v>
      </c>
      <c r="X52" s="7">
        <v>0</v>
      </c>
      <c r="Y52" s="7">
        <f>IF($R52&gt;0,$P52,$C52)</f>
        <v>150000</v>
      </c>
      <c r="Z52" s="7">
        <f>IFERROR($Y52*($E52/($C52)),0)</f>
        <v>150000</v>
      </c>
      <c r="AA52" s="7">
        <f>IFERROR($Y52*($F52/($C52)),0)</f>
        <v>0</v>
      </c>
      <c r="AB52" s="7">
        <f>IFERROR($Y52*($H52/($C52)),0)</f>
        <v>0</v>
      </c>
      <c r="AC52" s="7">
        <v>86992.5</v>
      </c>
      <c r="AD52" s="7">
        <v>0</v>
      </c>
      <c r="AE52" s="7">
        <v>0</v>
      </c>
      <c r="AF52" s="7">
        <v>0</v>
      </c>
      <c r="AG52" s="7">
        <f t="shared" si="0"/>
        <v>150000</v>
      </c>
      <c r="AH52" s="7">
        <v>86992.5</v>
      </c>
    </row>
    <row r="53" spans="1:34" x14ac:dyDescent="0.35">
      <c r="A53" t="s">
        <v>59</v>
      </c>
      <c r="B53" s="9">
        <v>9131</v>
      </c>
      <c r="C53" s="10">
        <v>26000</v>
      </c>
      <c r="D53" s="30">
        <v>26000</v>
      </c>
      <c r="E53" s="10">
        <v>10000</v>
      </c>
      <c r="F53" s="10">
        <v>0</v>
      </c>
      <c r="G53" s="10">
        <v>0</v>
      </c>
      <c r="H53" s="10">
        <v>16000</v>
      </c>
      <c r="I53" s="6">
        <v>2.8474427773518798</v>
      </c>
      <c r="J53" s="6">
        <v>1.09517029898149</v>
      </c>
      <c r="K53" s="6">
        <v>0</v>
      </c>
      <c r="L53" s="6">
        <v>0</v>
      </c>
      <c r="M53" s="6">
        <v>1.75227247837039</v>
      </c>
      <c r="N53" s="6">
        <v>30.7118266466134</v>
      </c>
      <c r="O53" s="9">
        <v>9131</v>
      </c>
      <c r="P53" s="7">
        <v>280429.68911022699</v>
      </c>
      <c r="Q53" s="4">
        <v>-27.864383869261498</v>
      </c>
      <c r="R53" s="8">
        <v>-0.90728513773810804</v>
      </c>
      <c r="S53" s="5">
        <v>11.8122410179282</v>
      </c>
      <c r="T53" s="5">
        <v>0</v>
      </c>
      <c r="U53" s="5">
        <v>18.899585628685202</v>
      </c>
      <c r="V53" s="7">
        <v>107857.572734703</v>
      </c>
      <c r="W53" s="7">
        <v>0</v>
      </c>
      <c r="X53" s="7">
        <v>172572.116375524</v>
      </c>
      <c r="Y53" s="7">
        <f>IF($R53&gt;0,$P53,$C53)</f>
        <v>26000</v>
      </c>
      <c r="Z53" s="7">
        <f>IFERROR($Y53*($E53/($C53)),0)</f>
        <v>10000</v>
      </c>
      <c r="AA53" s="7">
        <f>IFERROR($Y53*($F53/($C53)),0)</f>
        <v>0</v>
      </c>
      <c r="AB53" s="7">
        <f>IFERROR($Y53*($H53/($C53)),0)</f>
        <v>16000</v>
      </c>
      <c r="AC53" s="7">
        <v>5799.5</v>
      </c>
      <c r="AD53" s="7">
        <v>0</v>
      </c>
      <c r="AE53" s="7">
        <v>0</v>
      </c>
      <c r="AF53" s="7">
        <v>16000</v>
      </c>
      <c r="AG53" s="7">
        <f t="shared" si="0"/>
        <v>26000</v>
      </c>
      <c r="AH53" s="7">
        <v>21799.5</v>
      </c>
    </row>
    <row r="54" spans="1:34" x14ac:dyDescent="0.35">
      <c r="A54" t="s">
        <v>91</v>
      </c>
      <c r="B54" s="9">
        <v>60971</v>
      </c>
      <c r="C54" s="10">
        <v>2149110</v>
      </c>
      <c r="D54" s="30">
        <v>2189110</v>
      </c>
      <c r="E54" s="10">
        <v>2050000</v>
      </c>
      <c r="F54" s="10">
        <v>99110</v>
      </c>
      <c r="G54" s="10">
        <v>40000</v>
      </c>
      <c r="H54" s="10">
        <v>0</v>
      </c>
      <c r="I54" s="6">
        <v>35.248068753997799</v>
      </c>
      <c r="J54" s="6">
        <v>33.622541864164901</v>
      </c>
      <c r="K54" s="6">
        <v>1.6255268898328701</v>
      </c>
      <c r="L54" s="6">
        <v>0.65604959734956003</v>
      </c>
      <c r="M54" s="6">
        <v>0</v>
      </c>
      <c r="N54" s="6">
        <v>29.793755617969499</v>
      </c>
      <c r="O54" s="9">
        <v>60971</v>
      </c>
      <c r="P54" s="7">
        <v>1816555.07378322</v>
      </c>
      <c r="Q54" s="4">
        <v>5.4543131360282597</v>
      </c>
      <c r="R54" s="8">
        <v>0.183069002980564</v>
      </c>
      <c r="S54" s="5">
        <v>28.419764003162999</v>
      </c>
      <c r="T54" s="5">
        <v>1.3739916148065801</v>
      </c>
      <c r="U54" s="5">
        <v>0</v>
      </c>
      <c r="V54" s="7">
        <v>1732781.43103685</v>
      </c>
      <c r="W54" s="7">
        <v>83773.642746371799</v>
      </c>
      <c r="X54" s="7">
        <v>0</v>
      </c>
      <c r="Y54" s="7">
        <f>IF($R54&gt;0,$P54,$C54)</f>
        <v>1816555.07378322</v>
      </c>
      <c r="Z54" s="7">
        <f>IFERROR($Y54*($E54/($C54)),0)</f>
        <v>1732781.4310368483</v>
      </c>
      <c r="AA54" s="7">
        <f>IFERROR($Y54*($F54/($C54)),0)</f>
        <v>83773.642746371726</v>
      </c>
      <c r="AB54" s="7">
        <f>IFERROR($Y54*($H54/($C54)),0)</f>
        <v>0</v>
      </c>
      <c r="AC54" s="7">
        <v>1004926.59092982</v>
      </c>
      <c r="AD54" s="7">
        <v>48584.524110758299</v>
      </c>
      <c r="AE54" s="7">
        <v>40000</v>
      </c>
      <c r="AF54" s="7">
        <v>0</v>
      </c>
      <c r="AG54" s="7">
        <f t="shared" si="0"/>
        <v>1856555.07378322</v>
      </c>
      <c r="AH54" s="7">
        <v>1093511.11504058</v>
      </c>
    </row>
    <row r="55" spans="1:34" x14ac:dyDescent="0.35">
      <c r="A55" t="s">
        <v>192</v>
      </c>
      <c r="B55" s="9">
        <v>9004</v>
      </c>
      <c r="C55" s="10">
        <v>67800</v>
      </c>
      <c r="D55" s="30">
        <v>68700</v>
      </c>
      <c r="E55" s="10">
        <v>60000</v>
      </c>
      <c r="F55" s="10">
        <v>7500</v>
      </c>
      <c r="G55" s="10">
        <v>900</v>
      </c>
      <c r="H55" s="10">
        <v>300</v>
      </c>
      <c r="I55" s="6">
        <v>7.5299866725899598</v>
      </c>
      <c r="J55" s="6">
        <v>6.6637050199911103</v>
      </c>
      <c r="K55" s="6">
        <v>0.83296312749888901</v>
      </c>
      <c r="L55" s="6">
        <v>9.9955575299866706E-2</v>
      </c>
      <c r="M55" s="6">
        <v>3.3318525099955601E-2</v>
      </c>
      <c r="N55" s="6">
        <v>26.730955436778</v>
      </c>
      <c r="O55" s="9">
        <v>9004</v>
      </c>
      <c r="P55" s="7">
        <v>240685.52275275</v>
      </c>
      <c r="Q55" s="4">
        <v>-19.200968764188101</v>
      </c>
      <c r="R55" s="8">
        <v>-0.71830461913719101</v>
      </c>
      <c r="S55" s="5">
        <v>23.655712775909802</v>
      </c>
      <c r="T55" s="5">
        <v>2.9569640969887199</v>
      </c>
      <c r="U55" s="5">
        <v>0.11827856387954901</v>
      </c>
      <c r="V55" s="7">
        <v>212996.03783429199</v>
      </c>
      <c r="W55" s="7">
        <v>26624.504729286498</v>
      </c>
      <c r="X55" s="7">
        <v>1064.9801891714601</v>
      </c>
      <c r="Y55" s="7">
        <f>IF($R55&gt;0,$P55,$C55)</f>
        <v>67800</v>
      </c>
      <c r="Z55" s="7">
        <f>IFERROR($Y55*($E55/($C55)),0)</f>
        <v>60000</v>
      </c>
      <c r="AA55" s="7">
        <f>IFERROR($Y55*($F55/($C55)),0)</f>
        <v>7500</v>
      </c>
      <c r="AB55" s="7">
        <f>IFERROR($Y55*($H55/($C55)),0)</f>
        <v>300</v>
      </c>
      <c r="AC55" s="7">
        <v>34797</v>
      </c>
      <c r="AD55" s="7">
        <v>4349.625</v>
      </c>
      <c r="AE55" s="7">
        <v>900</v>
      </c>
      <c r="AF55" s="7">
        <v>300</v>
      </c>
      <c r="AG55" s="7">
        <f t="shared" si="0"/>
        <v>68700</v>
      </c>
      <c r="AH55" s="7">
        <v>40346.625</v>
      </c>
    </row>
    <row r="56" spans="1:34" x14ac:dyDescent="0.35">
      <c r="A56" t="s">
        <v>151</v>
      </c>
      <c r="B56" s="9">
        <v>5555</v>
      </c>
      <c r="C56" s="10">
        <v>96676</v>
      </c>
      <c r="D56" s="30">
        <v>97396</v>
      </c>
      <c r="E56" s="10">
        <v>88038</v>
      </c>
      <c r="F56" s="10">
        <v>8638</v>
      </c>
      <c r="G56" s="10">
        <v>720</v>
      </c>
      <c r="H56" s="10">
        <v>0</v>
      </c>
      <c r="I56" s="6">
        <v>17.403420342034199</v>
      </c>
      <c r="J56" s="6">
        <v>15.848424842484199</v>
      </c>
      <c r="K56" s="6">
        <v>1.55499549954996</v>
      </c>
      <c r="L56" s="6">
        <v>0.12961296129613001</v>
      </c>
      <c r="M56" s="6">
        <v>0</v>
      </c>
      <c r="N56" s="6">
        <v>15.5250349536617</v>
      </c>
      <c r="O56" s="9">
        <v>5555</v>
      </c>
      <c r="P56" s="7">
        <v>86241.569167590598</v>
      </c>
      <c r="Q56" s="4">
        <v>1.8783853883725301</v>
      </c>
      <c r="R56" s="8">
        <v>0.120990734898764</v>
      </c>
      <c r="S56" s="5">
        <v>14.137873176905</v>
      </c>
      <c r="T56" s="5">
        <v>1.3871617767566899</v>
      </c>
      <c r="U56" s="5">
        <v>0</v>
      </c>
      <c r="V56" s="7">
        <v>78535.885497707204</v>
      </c>
      <c r="W56" s="7">
        <v>7705.6836698834004</v>
      </c>
      <c r="X56" s="7">
        <v>0</v>
      </c>
      <c r="Y56" s="7">
        <f>IF($R56&gt;0,$P56,$C56)</f>
        <v>86241.569167590598</v>
      </c>
      <c r="Z56" s="7">
        <f>IFERROR($Y56*($E56/($C56)),0)</f>
        <v>78535.885497707204</v>
      </c>
      <c r="AA56" s="7">
        <f>IFERROR($Y56*($F56/($C56)),0)</f>
        <v>7705.6836698834004</v>
      </c>
      <c r="AB56" s="7">
        <f>IFERROR($Y56*($H56/($C56)),0)</f>
        <v>0</v>
      </c>
      <c r="AC56" s="7">
        <v>45546.886794395301</v>
      </c>
      <c r="AD56" s="7">
        <v>4468.9112443488802</v>
      </c>
      <c r="AE56" s="7">
        <v>720</v>
      </c>
      <c r="AF56" s="7">
        <v>0</v>
      </c>
      <c r="AG56" s="7">
        <f t="shared" si="0"/>
        <v>86961.569167590598</v>
      </c>
      <c r="AH56" s="7">
        <v>50735.7980387442</v>
      </c>
    </row>
    <row r="57" spans="1:34" x14ac:dyDescent="0.35">
      <c r="A57" t="s">
        <v>154</v>
      </c>
      <c r="B57" s="9">
        <v>5031</v>
      </c>
      <c r="C57" s="10">
        <v>53000</v>
      </c>
      <c r="D57" s="30">
        <v>58000</v>
      </c>
      <c r="E57" s="10">
        <v>45000</v>
      </c>
      <c r="F57" s="10">
        <v>8000</v>
      </c>
      <c r="G57" s="10">
        <v>5000</v>
      </c>
      <c r="H57" s="10">
        <v>0</v>
      </c>
      <c r="I57" s="6">
        <v>10.534684953289601</v>
      </c>
      <c r="J57" s="6">
        <v>8.9445438282647594</v>
      </c>
      <c r="K57" s="6">
        <v>1.5901411250248501</v>
      </c>
      <c r="L57" s="6">
        <v>0.99383820314052895</v>
      </c>
      <c r="M57" s="6">
        <v>0</v>
      </c>
      <c r="N57" s="6">
        <v>43.068238051612198</v>
      </c>
      <c r="O57" s="9">
        <v>5031</v>
      </c>
      <c r="P57" s="7">
        <v>216676.30563766099</v>
      </c>
      <c r="Q57" s="4">
        <v>-32.533553098322599</v>
      </c>
      <c r="R57" s="8">
        <v>-0.75539549724172494</v>
      </c>
      <c r="S57" s="5">
        <v>36.567371930614101</v>
      </c>
      <c r="T57" s="5">
        <v>6.5008661209980696</v>
      </c>
      <c r="U57" s="5">
        <v>0</v>
      </c>
      <c r="V57" s="7">
        <v>183970.44818291999</v>
      </c>
      <c r="W57" s="7">
        <v>32705.857454741301</v>
      </c>
      <c r="X57" s="7">
        <v>0</v>
      </c>
      <c r="Y57" s="7">
        <f>IF($R57&gt;0,$P57,$C57)</f>
        <v>53000</v>
      </c>
      <c r="Z57" s="7">
        <f>IFERROR($Y57*($E57/($C57)),0)</f>
        <v>45000</v>
      </c>
      <c r="AA57" s="7">
        <f>IFERROR($Y57*($F57/($C57)),0)</f>
        <v>8000</v>
      </c>
      <c r="AB57" s="7">
        <f>IFERROR($Y57*($H57/($C57)),0)</f>
        <v>0</v>
      </c>
      <c r="AC57" s="7">
        <v>26097.75</v>
      </c>
      <c r="AD57" s="7">
        <v>4639.6000000000004</v>
      </c>
      <c r="AE57" s="7">
        <v>5000</v>
      </c>
      <c r="AF57" s="7">
        <v>0</v>
      </c>
      <c r="AG57" s="7">
        <f t="shared" si="0"/>
        <v>58000</v>
      </c>
      <c r="AH57" s="7">
        <v>35737.35</v>
      </c>
    </row>
    <row r="58" spans="1:34" x14ac:dyDescent="0.35">
      <c r="A58" t="s">
        <v>285</v>
      </c>
      <c r="B58" s="9">
        <v>17233</v>
      </c>
      <c r="C58" s="10">
        <v>290000</v>
      </c>
      <c r="D58" s="30">
        <v>300000</v>
      </c>
      <c r="E58" s="10">
        <v>250000</v>
      </c>
      <c r="F58" s="10">
        <v>30000</v>
      </c>
      <c r="G58" s="10">
        <v>10000</v>
      </c>
      <c r="H58" s="10">
        <v>10000</v>
      </c>
      <c r="I58" s="6">
        <v>16.8281784947484</v>
      </c>
      <c r="J58" s="6">
        <v>14.5070504265073</v>
      </c>
      <c r="K58" s="6">
        <v>1.7408460511808701</v>
      </c>
      <c r="L58" s="6">
        <v>0.58028201706029103</v>
      </c>
      <c r="M58" s="6">
        <v>0.58028201706029103</v>
      </c>
      <c r="N58" s="6">
        <v>16.721192595109699</v>
      </c>
      <c r="O58" s="9">
        <v>17233</v>
      </c>
      <c r="P58" s="7">
        <v>288156.31199152599</v>
      </c>
      <c r="Q58" s="4">
        <v>0.106985899638737</v>
      </c>
      <c r="R58" s="8">
        <v>6.3982218391542799E-3</v>
      </c>
      <c r="S58" s="5">
        <v>14.4148212026808</v>
      </c>
      <c r="T58" s="5">
        <v>1.72977854432169</v>
      </c>
      <c r="U58" s="5">
        <v>0.57659284810723099</v>
      </c>
      <c r="V58" s="7">
        <v>248410.61378579799</v>
      </c>
      <c r="W58" s="7">
        <v>29809.273654295801</v>
      </c>
      <c r="X58" s="7">
        <v>9936.4245514319191</v>
      </c>
      <c r="Y58" s="7">
        <f>IF($R58&gt;0,$P58,$C58)</f>
        <v>288156.31199152599</v>
      </c>
      <c r="Z58" s="7">
        <f>IFERROR($Y58*($E58/($C58)),0)</f>
        <v>248410.61378579825</v>
      </c>
      <c r="AA58" s="7">
        <f>IFERROR($Y58*($F58/($C58)),0)</f>
        <v>29809.27365429579</v>
      </c>
      <c r="AB58" s="7">
        <f>IFERROR($Y58*($H58/($C58)),0)</f>
        <v>9936.42455143193</v>
      </c>
      <c r="AC58" s="7">
        <v>144065.73546507399</v>
      </c>
      <c r="AD58" s="7">
        <v>17287.888255808801</v>
      </c>
      <c r="AE58" s="7">
        <v>10000</v>
      </c>
      <c r="AF58" s="7">
        <v>9936.4245514319191</v>
      </c>
      <c r="AG58" s="7">
        <f t="shared" si="0"/>
        <v>298156.31199152599</v>
      </c>
      <c r="AH58" s="7">
        <v>181290.04827231399</v>
      </c>
    </row>
    <row r="59" spans="1:34" x14ac:dyDescent="0.35">
      <c r="A59" t="s">
        <v>244</v>
      </c>
      <c r="B59" s="9">
        <v>103838</v>
      </c>
      <c r="C59" s="10">
        <v>9425266</v>
      </c>
      <c r="D59" s="30">
        <v>9428866</v>
      </c>
      <c r="E59" s="10">
        <v>9357766</v>
      </c>
      <c r="F59" s="10">
        <v>67500</v>
      </c>
      <c r="G59" s="10">
        <v>3600</v>
      </c>
      <c r="H59" s="10">
        <v>0</v>
      </c>
      <c r="I59" s="6">
        <v>90.768947784048194</v>
      </c>
      <c r="J59" s="6">
        <v>90.118896743003504</v>
      </c>
      <c r="K59" s="6">
        <v>0.65005104104470401</v>
      </c>
      <c r="L59" s="6">
        <v>3.4669388855717603E-2</v>
      </c>
      <c r="M59" s="6">
        <v>0</v>
      </c>
      <c r="N59" s="6">
        <v>54.527228868138501</v>
      </c>
      <c r="O59" s="9">
        <v>103838</v>
      </c>
      <c r="P59" s="7">
        <v>5661998.3912097597</v>
      </c>
      <c r="Q59" s="4">
        <v>36.241718915909701</v>
      </c>
      <c r="R59" s="8">
        <v>0.66465359909545296</v>
      </c>
      <c r="S59" s="5">
        <v>54.136726579014798</v>
      </c>
      <c r="T59" s="5">
        <v>0.39050228912365398</v>
      </c>
      <c r="U59" s="5">
        <v>0</v>
      </c>
      <c r="V59" s="7">
        <v>5621449.4145117402</v>
      </c>
      <c r="W59" s="7">
        <v>40548.976698022001</v>
      </c>
      <c r="X59" s="7">
        <v>0</v>
      </c>
      <c r="Y59" s="7">
        <f>IF($R59&gt;0,$P59,$C59)</f>
        <v>5661998.3912097597</v>
      </c>
      <c r="Z59" s="7">
        <f>IFERROR($Y59*($E59/($C59)),0)</f>
        <v>5621449.4145117374</v>
      </c>
      <c r="AA59" s="7">
        <f>IFERROR($Y59*($F59/($C59)),0)</f>
        <v>40548.976698021972</v>
      </c>
      <c r="AB59" s="7">
        <f>IFERROR($Y59*($H59/($C59)),0)</f>
        <v>0</v>
      </c>
      <c r="AC59" s="7">
        <v>3260159.5879460899</v>
      </c>
      <c r="AD59" s="7">
        <v>23516.379036017901</v>
      </c>
      <c r="AE59" s="7">
        <v>3600</v>
      </c>
      <c r="AF59" s="7">
        <v>0</v>
      </c>
      <c r="AG59" s="7">
        <f t="shared" si="0"/>
        <v>5665598.3912097597</v>
      </c>
      <c r="AH59" s="7">
        <v>3287275.9669821002</v>
      </c>
    </row>
    <row r="60" spans="1:34" x14ac:dyDescent="0.35">
      <c r="A60" t="s">
        <v>166</v>
      </c>
      <c r="B60" s="9">
        <v>608993</v>
      </c>
      <c r="C60" s="10">
        <v>69044720</v>
      </c>
      <c r="D60" s="30">
        <v>69054020</v>
      </c>
      <c r="E60" s="10">
        <v>60877600</v>
      </c>
      <c r="F60" s="10">
        <v>7517120</v>
      </c>
      <c r="G60" s="10">
        <v>9300</v>
      </c>
      <c r="H60" s="10">
        <v>650000</v>
      </c>
      <c r="I60" s="6">
        <v>113.375227629874</v>
      </c>
      <c r="J60" s="6">
        <v>99.964367406521902</v>
      </c>
      <c r="K60" s="6">
        <v>12.343524474008699</v>
      </c>
      <c r="L60" s="6">
        <v>1.5271111490608299E-2</v>
      </c>
      <c r="M60" s="6">
        <v>1.06733574934359</v>
      </c>
      <c r="N60" s="6">
        <v>122.093957481358</v>
      </c>
      <c r="O60" s="9">
        <v>608993</v>
      </c>
      <c r="P60" s="7">
        <v>74354365.448444501</v>
      </c>
      <c r="Q60" s="4">
        <v>-8.7187298514835305</v>
      </c>
      <c r="R60" s="8">
        <v>-7.1410002848132495E-2</v>
      </c>
      <c r="S60" s="5">
        <v>107.65178142466399</v>
      </c>
      <c r="T60" s="5">
        <v>13.2927605421858</v>
      </c>
      <c r="U60" s="5">
        <v>1.14941551450831</v>
      </c>
      <c r="V60" s="7">
        <v>65559181.325150199</v>
      </c>
      <c r="W60" s="7">
        <v>8095198.1208673296</v>
      </c>
      <c r="X60" s="7">
        <v>699986.00242696202</v>
      </c>
      <c r="Y60" s="7">
        <f>IF($R60&gt;0,$P60,$C60)</f>
        <v>69044720</v>
      </c>
      <c r="Z60" s="7">
        <f>IFERROR($Y60*($E60/($C60)),0)</f>
        <v>60877600</v>
      </c>
      <c r="AA60" s="7">
        <f>IFERROR($Y60*($F60/($C60)),0)</f>
        <v>7517120</v>
      </c>
      <c r="AB60" s="7">
        <f>IFERROR($Y60*($H60/($C60)),0)</f>
        <v>650000</v>
      </c>
      <c r="AC60" s="7">
        <v>35305964.119999997</v>
      </c>
      <c r="AD60" s="7">
        <v>4359553.7439999999</v>
      </c>
      <c r="AE60" s="7">
        <v>9300</v>
      </c>
      <c r="AF60" s="7">
        <v>650000</v>
      </c>
      <c r="AG60" s="7">
        <f t="shared" si="0"/>
        <v>69054020</v>
      </c>
      <c r="AH60" s="7">
        <v>40324817.864</v>
      </c>
    </row>
    <row r="61" spans="1:34" x14ac:dyDescent="0.35">
      <c r="A61" t="s">
        <v>163</v>
      </c>
      <c r="B61" s="9">
        <v>13286</v>
      </c>
      <c r="C61" s="10">
        <v>160170</v>
      </c>
      <c r="D61" s="30">
        <v>162570</v>
      </c>
      <c r="E61" s="10">
        <v>156970</v>
      </c>
      <c r="F61" s="10">
        <v>2400</v>
      </c>
      <c r="G61" s="10">
        <v>2400</v>
      </c>
      <c r="H61" s="10">
        <v>800</v>
      </c>
      <c r="I61" s="6">
        <v>12.055547192533499</v>
      </c>
      <c r="J61" s="6">
        <v>11.8146921571579</v>
      </c>
      <c r="K61" s="6">
        <v>0.18064127653168699</v>
      </c>
      <c r="L61" s="6">
        <v>0.18064127653168699</v>
      </c>
      <c r="M61" s="6">
        <v>6.02137588438958E-2</v>
      </c>
      <c r="N61" s="6">
        <v>38.1802945100683</v>
      </c>
      <c r="O61" s="9">
        <v>13286</v>
      </c>
      <c r="P61" s="7">
        <v>507263.39286076702</v>
      </c>
      <c r="Q61" s="4">
        <v>-26.124747317534801</v>
      </c>
      <c r="R61" s="8">
        <v>-0.68424687794499905</v>
      </c>
      <c r="S61" s="5">
        <v>37.417499090000803</v>
      </c>
      <c r="T61" s="5">
        <v>0.57209656505065798</v>
      </c>
      <c r="U61" s="5">
        <v>0.19069885501688599</v>
      </c>
      <c r="V61" s="7">
        <v>497128.89290974999</v>
      </c>
      <c r="W61" s="7">
        <v>7600.8749632630497</v>
      </c>
      <c r="X61" s="7">
        <v>2533.6249877543501</v>
      </c>
      <c r="Y61" s="7">
        <f>IF($R61&gt;0,$P61,$C61)</f>
        <v>160170</v>
      </c>
      <c r="Z61" s="7">
        <f>IFERROR($Y61*($E61/($C61)),0)</f>
        <v>156970</v>
      </c>
      <c r="AA61" s="7">
        <f>IFERROR($Y61*($F61/($C61)),0)</f>
        <v>2400</v>
      </c>
      <c r="AB61" s="7">
        <f>IFERROR($Y61*($H61/($C61)),0)</f>
        <v>800.00000000000011</v>
      </c>
      <c r="AC61" s="7">
        <v>91034.751499999998</v>
      </c>
      <c r="AD61" s="7">
        <v>1391.88</v>
      </c>
      <c r="AE61" s="7">
        <v>2400</v>
      </c>
      <c r="AF61" s="7">
        <v>800</v>
      </c>
      <c r="AG61" s="7">
        <f t="shared" si="0"/>
        <v>162570</v>
      </c>
      <c r="AH61" s="7">
        <v>95626.631500000003</v>
      </c>
    </row>
    <row r="62" spans="1:34" x14ac:dyDescent="0.35">
      <c r="A62" t="s">
        <v>61</v>
      </c>
      <c r="B62" s="9">
        <v>13456</v>
      </c>
      <c r="C62" s="10">
        <v>500940</v>
      </c>
      <c r="D62" s="30">
        <v>516140</v>
      </c>
      <c r="E62" s="10">
        <v>486540</v>
      </c>
      <c r="F62" s="10">
        <v>14400</v>
      </c>
      <c r="G62" s="10">
        <v>15200</v>
      </c>
      <c r="H62" s="10">
        <v>0</v>
      </c>
      <c r="I62" s="6">
        <v>37.228002378121303</v>
      </c>
      <c r="J62" s="6">
        <v>36.157847800237803</v>
      </c>
      <c r="K62" s="6">
        <v>1.07015457788347</v>
      </c>
      <c r="L62" s="6">
        <v>1.1296076099881101</v>
      </c>
      <c r="M62" s="6">
        <v>0</v>
      </c>
      <c r="N62" s="6">
        <v>34.546097245139997</v>
      </c>
      <c r="O62" s="9">
        <v>13456</v>
      </c>
      <c r="P62" s="7">
        <v>464852.28453060403</v>
      </c>
      <c r="Q62" s="4">
        <v>2.6819051329813099</v>
      </c>
      <c r="R62" s="8">
        <v>7.7632651640804407E-2</v>
      </c>
      <c r="S62" s="5">
        <v>33.553036598495602</v>
      </c>
      <c r="T62" s="5">
        <v>0.99306064664434002</v>
      </c>
      <c r="U62" s="5">
        <v>0</v>
      </c>
      <c r="V62" s="7">
        <v>451489.66046935698</v>
      </c>
      <c r="W62" s="7">
        <v>13362.624061246201</v>
      </c>
      <c r="X62" s="7">
        <v>0</v>
      </c>
      <c r="Y62" s="7">
        <f>IF($R62&gt;0,$P62,$C62)</f>
        <v>464852.28453060403</v>
      </c>
      <c r="Z62" s="7">
        <f>IFERROR($Y62*($E62/($C62)),0)</f>
        <v>451489.6604693578</v>
      </c>
      <c r="AA62" s="7">
        <f>IFERROR($Y62*($F62/($C62)),0)</f>
        <v>13362.624061246252</v>
      </c>
      <c r="AB62" s="7">
        <f>IFERROR($Y62*($H62/($C62)),0)</f>
        <v>0</v>
      </c>
      <c r="AC62" s="7">
        <v>261841.42858920401</v>
      </c>
      <c r="AD62" s="7">
        <v>7749.6538243197601</v>
      </c>
      <c r="AE62" s="7">
        <v>15200</v>
      </c>
      <c r="AF62" s="7">
        <v>0</v>
      </c>
      <c r="AG62" s="7">
        <f t="shared" si="0"/>
        <v>480052.28453060403</v>
      </c>
      <c r="AH62" s="7">
        <v>284791.08241352398</v>
      </c>
    </row>
    <row r="63" spans="1:34" x14ac:dyDescent="0.35">
      <c r="A63" t="s">
        <v>199</v>
      </c>
      <c r="B63" s="9">
        <v>11418</v>
      </c>
      <c r="C63" s="10">
        <v>315000</v>
      </c>
      <c r="D63" s="30">
        <v>316000</v>
      </c>
      <c r="E63" s="10">
        <v>300000</v>
      </c>
      <c r="F63" s="10">
        <v>10000</v>
      </c>
      <c r="G63" s="10">
        <v>1000</v>
      </c>
      <c r="H63" s="10">
        <v>5000</v>
      </c>
      <c r="I63" s="6">
        <v>27.588018917498701</v>
      </c>
      <c r="J63" s="6">
        <v>26.2743037309511</v>
      </c>
      <c r="K63" s="6">
        <v>0.87581012436503802</v>
      </c>
      <c r="L63" s="6">
        <v>8.7581012436503805E-2</v>
      </c>
      <c r="M63" s="6">
        <v>0.43790506218251901</v>
      </c>
      <c r="N63" s="6">
        <v>24.340741701248898</v>
      </c>
      <c r="O63" s="9">
        <v>11418</v>
      </c>
      <c r="P63" s="7">
        <v>277922.58874486003</v>
      </c>
      <c r="Q63" s="4">
        <v>3.24727721624981</v>
      </c>
      <c r="R63" s="8">
        <v>0.13340913173912</v>
      </c>
      <c r="S63" s="5">
        <v>23.181658763094202</v>
      </c>
      <c r="T63" s="5">
        <v>0.77272195876980598</v>
      </c>
      <c r="U63" s="5">
        <v>0.38636097938490299</v>
      </c>
      <c r="V63" s="7">
        <v>264688.17975700903</v>
      </c>
      <c r="W63" s="7">
        <v>8822.9393252336395</v>
      </c>
      <c r="X63" s="7">
        <v>4411.4696626168197</v>
      </c>
      <c r="Y63" s="7">
        <f>IF($R63&gt;0,$P63,$C63)</f>
        <v>277922.58874486003</v>
      </c>
      <c r="Z63" s="7">
        <f>IFERROR($Y63*($E63/($C63)),0)</f>
        <v>264688.17975700955</v>
      </c>
      <c r="AA63" s="7">
        <f>IFERROR($Y63*($F63/($C63)),0)</f>
        <v>8822.9393252336504</v>
      </c>
      <c r="AB63" s="7">
        <f>IFERROR($Y63*($H63/($C63)),0)</f>
        <v>4411.4696626168252</v>
      </c>
      <c r="AC63" s="7">
        <v>153505.90985007799</v>
      </c>
      <c r="AD63" s="7">
        <v>5116.8636616692502</v>
      </c>
      <c r="AE63" s="7">
        <v>1000</v>
      </c>
      <c r="AF63" s="7">
        <v>4411.4696626168197</v>
      </c>
      <c r="AG63" s="7">
        <f t="shared" si="0"/>
        <v>278922.58874486003</v>
      </c>
      <c r="AH63" s="7">
        <v>164034.243174364</v>
      </c>
    </row>
    <row r="64" spans="1:34" x14ac:dyDescent="0.35">
      <c r="A64" t="s">
        <v>202</v>
      </c>
      <c r="B64" s="9">
        <v>16120</v>
      </c>
      <c r="C64" s="10">
        <v>176610</v>
      </c>
      <c r="D64" s="30">
        <v>183954</v>
      </c>
      <c r="E64" s="10">
        <v>140910</v>
      </c>
      <c r="F64" s="10">
        <v>35700</v>
      </c>
      <c r="G64" s="10">
        <v>7344</v>
      </c>
      <c r="H64" s="10">
        <v>0</v>
      </c>
      <c r="I64" s="6">
        <v>10.9559553349876</v>
      </c>
      <c r="J64" s="6">
        <v>8.7413151364764303</v>
      </c>
      <c r="K64" s="6">
        <v>2.2146401985111699</v>
      </c>
      <c r="L64" s="6">
        <v>0.45558312655086802</v>
      </c>
      <c r="M64" s="6">
        <v>0</v>
      </c>
      <c r="N64" s="6">
        <v>24.8073568273992</v>
      </c>
      <c r="O64" s="9">
        <v>16120</v>
      </c>
      <c r="P64" s="7">
        <v>399894.59205767402</v>
      </c>
      <c r="Q64" s="4">
        <v>-13.8514014924116</v>
      </c>
      <c r="R64" s="8">
        <v>-0.55835861872688497</v>
      </c>
      <c r="S64" s="5">
        <v>19.792790048971298</v>
      </c>
      <c r="T64" s="5">
        <v>5.0145667784278896</v>
      </c>
      <c r="U64" s="5">
        <v>0</v>
      </c>
      <c r="V64" s="7">
        <v>319059.77558941703</v>
      </c>
      <c r="W64" s="7">
        <v>80834.816468257603</v>
      </c>
      <c r="X64" s="7">
        <v>0</v>
      </c>
      <c r="Y64" s="7">
        <f>IF($R64&gt;0,$P64,$C64)</f>
        <v>176610</v>
      </c>
      <c r="Z64" s="7">
        <f>IFERROR($Y64*($E64/($C64)),0)</f>
        <v>140910</v>
      </c>
      <c r="AA64" s="7">
        <f>IFERROR($Y64*($F64/($C64)),0)</f>
        <v>35700</v>
      </c>
      <c r="AB64" s="7">
        <f>IFERROR($Y64*($H64/($C64)),0)</f>
        <v>0</v>
      </c>
      <c r="AC64" s="7">
        <v>81720.754499999995</v>
      </c>
      <c r="AD64" s="7">
        <v>20704.215</v>
      </c>
      <c r="AE64" s="7">
        <v>7344</v>
      </c>
      <c r="AF64" s="7">
        <v>0</v>
      </c>
      <c r="AG64" s="7">
        <f t="shared" si="0"/>
        <v>183954</v>
      </c>
      <c r="AH64" s="7">
        <v>109768.96950000001</v>
      </c>
    </row>
    <row r="65" spans="1:34" x14ac:dyDescent="0.35">
      <c r="A65" t="s">
        <v>216</v>
      </c>
      <c r="B65" s="9">
        <v>16653</v>
      </c>
      <c r="C65" s="10">
        <v>447192</v>
      </c>
      <c r="D65" s="30">
        <v>449892</v>
      </c>
      <c r="E65" s="10">
        <v>425052</v>
      </c>
      <c r="F65" s="10">
        <v>20640</v>
      </c>
      <c r="G65" s="10">
        <v>2700</v>
      </c>
      <c r="H65" s="10">
        <v>1500</v>
      </c>
      <c r="I65" s="6">
        <v>26.8535399027202</v>
      </c>
      <c r="J65" s="6">
        <v>25.524049720771</v>
      </c>
      <c r="K65" s="6">
        <v>1.2394163213835301</v>
      </c>
      <c r="L65" s="6">
        <v>0.162132949018195</v>
      </c>
      <c r="M65" s="6">
        <v>9.0073860565663799E-2</v>
      </c>
      <c r="N65" s="6">
        <v>31.069526633734299</v>
      </c>
      <c r="O65" s="9">
        <v>16653</v>
      </c>
      <c r="P65" s="7">
        <v>517400.82703157701</v>
      </c>
      <c r="Q65" s="4">
        <v>-4.2159867310140404</v>
      </c>
      <c r="R65" s="8">
        <v>-0.13569523542198</v>
      </c>
      <c r="S65" s="5">
        <v>29.531307435557899</v>
      </c>
      <c r="T65" s="5">
        <v>1.4340038053459701</v>
      </c>
      <c r="U65" s="5">
        <v>0.10421539283037599</v>
      </c>
      <c r="V65" s="7">
        <v>491784.86272434599</v>
      </c>
      <c r="W65" s="7">
        <v>23880.4653704265</v>
      </c>
      <c r="X65" s="7">
        <v>1735.49893680425</v>
      </c>
      <c r="Y65" s="7">
        <f>IF($R65&gt;0,$P65,$C65)</f>
        <v>447192</v>
      </c>
      <c r="Z65" s="7">
        <f>IFERROR($Y65*($E65/($C65)),0)</f>
        <v>425052</v>
      </c>
      <c r="AA65" s="7">
        <f>IFERROR($Y65*($F65/($C65)),0)</f>
        <v>20640</v>
      </c>
      <c r="AB65" s="7">
        <f>IFERROR($Y65*($H65/($C65)),0)</f>
        <v>1500</v>
      </c>
      <c r="AC65" s="7">
        <v>246508.9074</v>
      </c>
      <c r="AD65" s="7">
        <v>11970.168</v>
      </c>
      <c r="AE65" s="7">
        <v>2700</v>
      </c>
      <c r="AF65" s="7">
        <v>1500</v>
      </c>
      <c r="AG65" s="7">
        <f t="shared" si="0"/>
        <v>449892</v>
      </c>
      <c r="AH65" s="7">
        <v>262679.07539999997</v>
      </c>
    </row>
    <row r="66" spans="1:34" x14ac:dyDescent="0.35">
      <c r="A66" t="s">
        <v>131</v>
      </c>
      <c r="B66" s="9">
        <v>106084</v>
      </c>
      <c r="C66" s="10">
        <v>6553000</v>
      </c>
      <c r="D66" s="30">
        <v>6561500</v>
      </c>
      <c r="E66" s="10">
        <v>5859600</v>
      </c>
      <c r="F66" s="10">
        <v>649400</v>
      </c>
      <c r="G66" s="10">
        <v>8500</v>
      </c>
      <c r="H66" s="10">
        <v>44000</v>
      </c>
      <c r="I66" s="6">
        <v>61.771803476490298</v>
      </c>
      <c r="J66" s="6">
        <v>55.235473775498697</v>
      </c>
      <c r="K66" s="6">
        <v>6.1215640435880996</v>
      </c>
      <c r="L66" s="6">
        <v>8.0125183816598194E-2</v>
      </c>
      <c r="M66" s="6">
        <v>0.41476565740356702</v>
      </c>
      <c r="N66" s="6">
        <v>54.989917123679597</v>
      </c>
      <c r="O66" s="9">
        <v>106084</v>
      </c>
      <c r="P66" s="7">
        <v>5833550.3681484303</v>
      </c>
      <c r="Q66" s="4">
        <v>6.7818863528107096</v>
      </c>
      <c r="R66" s="8">
        <v>0.12332963400467301</v>
      </c>
      <c r="S66" s="5">
        <v>49.171206833192898</v>
      </c>
      <c r="T66" s="5">
        <v>5.44948148636007</v>
      </c>
      <c r="U66" s="5">
        <v>0.36922880412664499</v>
      </c>
      <c r="V66" s="7">
        <v>5216278.3056924399</v>
      </c>
      <c r="W66" s="7">
        <v>578102.79399902199</v>
      </c>
      <c r="X66" s="7">
        <v>39169.268456971004</v>
      </c>
      <c r="Y66" s="7">
        <f>IF($R66&gt;0,$P66,$C66)</f>
        <v>5833550.3681484303</v>
      </c>
      <c r="Z66" s="7">
        <f>IFERROR($Y66*($E66/($C66)),0)</f>
        <v>5216278.305692438</v>
      </c>
      <c r="AA66" s="7">
        <f>IFERROR($Y66*($F66/($C66)),0)</f>
        <v>578102.79399902187</v>
      </c>
      <c r="AB66" s="7">
        <f>IFERROR($Y66*($H66/($C66)),0)</f>
        <v>39169.268456970996</v>
      </c>
      <c r="AC66" s="7">
        <v>3025180.60338633</v>
      </c>
      <c r="AD66" s="7">
        <v>335270.71537973301</v>
      </c>
      <c r="AE66" s="7">
        <v>8500</v>
      </c>
      <c r="AF66" s="7">
        <v>39169.268456971004</v>
      </c>
      <c r="AG66" s="7">
        <f t="shared" si="0"/>
        <v>5842050.3681484303</v>
      </c>
      <c r="AH66" s="7">
        <v>3408120.5872230302</v>
      </c>
    </row>
    <row r="67" spans="1:34" x14ac:dyDescent="0.35">
      <c r="A67" t="s">
        <v>189</v>
      </c>
      <c r="B67" s="9">
        <v>16992</v>
      </c>
      <c r="C67" s="10">
        <v>293350</v>
      </c>
      <c r="D67" s="30">
        <v>294550</v>
      </c>
      <c r="E67" s="10">
        <v>292550</v>
      </c>
      <c r="F67" s="10">
        <v>800</v>
      </c>
      <c r="G67" s="10">
        <v>1200</v>
      </c>
      <c r="H67" s="10">
        <v>0</v>
      </c>
      <c r="I67" s="6">
        <v>17.2640065913371</v>
      </c>
      <c r="J67" s="6">
        <v>17.216925612052702</v>
      </c>
      <c r="K67" s="6">
        <v>4.70809792843691E-2</v>
      </c>
      <c r="L67" s="6">
        <v>7.0621468926553702E-2</v>
      </c>
      <c r="M67" s="6">
        <v>0</v>
      </c>
      <c r="N67" s="6">
        <v>34.133379951659002</v>
      </c>
      <c r="O67" s="9">
        <v>16992</v>
      </c>
      <c r="P67" s="7">
        <v>579994.39213858906</v>
      </c>
      <c r="Q67" s="4">
        <v>-16.869373360321902</v>
      </c>
      <c r="R67" s="8">
        <v>-0.49421924767523601</v>
      </c>
      <c r="S67" s="5">
        <v>34.040294204390101</v>
      </c>
      <c r="T67" s="5">
        <v>9.3085747268884203E-2</v>
      </c>
      <c r="U67" s="5">
        <v>0</v>
      </c>
      <c r="V67" s="7">
        <v>578412.67912099697</v>
      </c>
      <c r="W67" s="7">
        <v>1581.7130175928801</v>
      </c>
      <c r="X67" s="7">
        <v>0</v>
      </c>
      <c r="Y67" s="7">
        <f>IF($R67&gt;0,$P67,$C67)</f>
        <v>293350</v>
      </c>
      <c r="Z67" s="7">
        <f>IFERROR($Y67*($E67/($C67)),0)</f>
        <v>292550</v>
      </c>
      <c r="AA67" s="7">
        <f>IFERROR($Y67*($F67/($C67)),0)</f>
        <v>800</v>
      </c>
      <c r="AB67" s="7">
        <f>IFERROR($Y67*($H67/($C67)),0)</f>
        <v>0</v>
      </c>
      <c r="AC67" s="7">
        <v>169664.3725</v>
      </c>
      <c r="AD67" s="7">
        <v>463.96</v>
      </c>
      <c r="AE67" s="7">
        <v>1200</v>
      </c>
      <c r="AF67" s="7">
        <v>0</v>
      </c>
      <c r="AG67" s="7">
        <f t="shared" si="0"/>
        <v>294550</v>
      </c>
      <c r="AH67" s="7">
        <v>171328.33249999999</v>
      </c>
    </row>
    <row r="68" spans="1:34" x14ac:dyDescent="0.35">
      <c r="A68" t="s">
        <v>11</v>
      </c>
      <c r="B68" s="9">
        <v>100895</v>
      </c>
      <c r="C68" s="10">
        <v>966916</v>
      </c>
      <c r="D68" s="30">
        <v>979556</v>
      </c>
      <c r="E68" s="10">
        <v>906916</v>
      </c>
      <c r="F68" s="10">
        <v>60000</v>
      </c>
      <c r="G68" s="10">
        <v>12640</v>
      </c>
      <c r="H68" s="10">
        <v>0</v>
      </c>
      <c r="I68" s="6">
        <v>9.5833886713910506</v>
      </c>
      <c r="J68" s="6">
        <v>8.98871103622578</v>
      </c>
      <c r="K68" s="6">
        <v>0.59467763516527095</v>
      </c>
      <c r="L68" s="6">
        <v>0.12527875514148401</v>
      </c>
      <c r="M68" s="6">
        <v>0</v>
      </c>
      <c r="N68" s="6">
        <v>32.237808999269802</v>
      </c>
      <c r="O68" s="9">
        <v>100895</v>
      </c>
      <c r="P68" s="7">
        <v>3252633.7389813298</v>
      </c>
      <c r="Q68" s="4">
        <v>-22.6544203278787</v>
      </c>
      <c r="R68" s="8">
        <v>-0.70272828802949605</v>
      </c>
      <c r="S68" s="5">
        <v>30.237357522661501</v>
      </c>
      <c r="T68" s="5">
        <v>2.0004514766082999</v>
      </c>
      <c r="U68" s="5">
        <v>0</v>
      </c>
      <c r="V68" s="7">
        <v>3050798.1872489299</v>
      </c>
      <c r="W68" s="7">
        <v>201835.551732394</v>
      </c>
      <c r="X68" s="7">
        <v>0</v>
      </c>
      <c r="Y68" s="7">
        <f>IF($R68&gt;0,$P68,$C68)</f>
        <v>966916</v>
      </c>
      <c r="Z68" s="7">
        <f>IFERROR($Y68*($E68/($C68)),0)</f>
        <v>906916</v>
      </c>
      <c r="AA68" s="7">
        <f>IFERROR($Y68*($F68/($C68)),0)</f>
        <v>60000</v>
      </c>
      <c r="AB68" s="7">
        <f>IFERROR($Y68*($H68/($C68)),0)</f>
        <v>0</v>
      </c>
      <c r="AC68" s="7">
        <v>525965.93420000002</v>
      </c>
      <c r="AD68" s="7">
        <v>34797</v>
      </c>
      <c r="AE68" s="7">
        <v>12640</v>
      </c>
      <c r="AF68" s="7">
        <v>0</v>
      </c>
      <c r="AG68" s="7">
        <f t="shared" ref="AG68:AG131" si="1">$Y68+$AE68</f>
        <v>979556</v>
      </c>
      <c r="AH68" s="7">
        <v>573402.93420000002</v>
      </c>
    </row>
    <row r="69" spans="1:34" x14ac:dyDescent="0.35">
      <c r="A69" t="s">
        <v>290</v>
      </c>
      <c r="B69" s="9">
        <v>9151</v>
      </c>
      <c r="C69" s="10">
        <v>58000</v>
      </c>
      <c r="D69" s="30">
        <v>59000</v>
      </c>
      <c r="E69" s="10">
        <v>50000</v>
      </c>
      <c r="F69" s="10">
        <v>3000</v>
      </c>
      <c r="G69" s="10">
        <v>1000</v>
      </c>
      <c r="H69" s="10">
        <v>5000</v>
      </c>
      <c r="I69" s="6">
        <v>6.3381051251229401</v>
      </c>
      <c r="J69" s="6">
        <v>5.4638837285542596</v>
      </c>
      <c r="K69" s="6">
        <v>0.32783302371325501</v>
      </c>
      <c r="L69" s="6">
        <v>0.109277674571085</v>
      </c>
      <c r="M69" s="6">
        <v>0.54638837285542596</v>
      </c>
      <c r="N69" s="6">
        <v>43.885944856811498</v>
      </c>
      <c r="O69" s="9">
        <v>9151</v>
      </c>
      <c r="P69" s="7">
        <v>401600.28138468199</v>
      </c>
      <c r="Q69" s="4">
        <v>-37.547839731688498</v>
      </c>
      <c r="R69" s="8">
        <v>-0.85557779043375903</v>
      </c>
      <c r="S69" s="5">
        <v>37.8327110834582</v>
      </c>
      <c r="T69" s="5">
        <v>2.26996266500749</v>
      </c>
      <c r="U69" s="5">
        <v>3.7832711083458199</v>
      </c>
      <c r="V69" s="7">
        <v>346207.139124726</v>
      </c>
      <c r="W69" s="7">
        <v>20772.428347483499</v>
      </c>
      <c r="X69" s="7">
        <v>34620.713912472602</v>
      </c>
      <c r="Y69" s="7">
        <f>IF($R69&gt;0,$P69,$C69)</f>
        <v>58000</v>
      </c>
      <c r="Z69" s="7">
        <f>IFERROR($Y69*($E69/($C69)),0)</f>
        <v>50000</v>
      </c>
      <c r="AA69" s="7">
        <f>IFERROR($Y69*($F69/($C69)),0)</f>
        <v>3000</v>
      </c>
      <c r="AB69" s="7">
        <f>IFERROR($Y69*($H69/($C69)),0)</f>
        <v>5000</v>
      </c>
      <c r="AC69" s="7">
        <v>28997.5</v>
      </c>
      <c r="AD69" s="7">
        <v>1739.85</v>
      </c>
      <c r="AE69" s="7">
        <v>1000</v>
      </c>
      <c r="AF69" s="7">
        <v>5000</v>
      </c>
      <c r="AG69" s="7">
        <f t="shared" si="1"/>
        <v>59000</v>
      </c>
      <c r="AH69" s="7">
        <v>36737.35</v>
      </c>
    </row>
    <row r="70" spans="1:34" x14ac:dyDescent="0.35">
      <c r="A70" t="s">
        <v>31</v>
      </c>
      <c r="B70" s="9">
        <v>14345</v>
      </c>
      <c r="C70" s="10">
        <v>280000</v>
      </c>
      <c r="D70" s="30">
        <v>283500</v>
      </c>
      <c r="E70" s="10">
        <v>278000</v>
      </c>
      <c r="F70" s="10">
        <v>2000</v>
      </c>
      <c r="G70" s="10">
        <v>3500</v>
      </c>
      <c r="H70" s="10">
        <v>0</v>
      </c>
      <c r="I70" s="6">
        <v>19.518996165911499</v>
      </c>
      <c r="J70" s="6">
        <v>19.379574764726399</v>
      </c>
      <c r="K70" s="6">
        <v>0.13942140118508201</v>
      </c>
      <c r="L70" s="6">
        <v>0.243987452073893</v>
      </c>
      <c r="M70" s="6">
        <v>0</v>
      </c>
      <c r="N70" s="6">
        <v>30.7485137963018</v>
      </c>
      <c r="O70" s="9">
        <v>14345</v>
      </c>
      <c r="P70" s="7">
        <v>441087.43040795001</v>
      </c>
      <c r="Q70" s="4">
        <v>-11.229517630390401</v>
      </c>
      <c r="R70" s="8">
        <v>-0.36520521625149099</v>
      </c>
      <c r="S70" s="5">
        <v>30.528881554899701</v>
      </c>
      <c r="T70" s="5">
        <v>0.21963224140215601</v>
      </c>
      <c r="U70" s="5">
        <v>0</v>
      </c>
      <c r="V70" s="7">
        <v>437936.80590503599</v>
      </c>
      <c r="W70" s="7">
        <v>3150.62450291393</v>
      </c>
      <c r="X70" s="7">
        <v>0</v>
      </c>
      <c r="Y70" s="7">
        <f>IF($R70&gt;0,$P70,$C70)</f>
        <v>280000</v>
      </c>
      <c r="Z70" s="7">
        <f>IFERROR($Y70*($E70/($C70)),0)</f>
        <v>278000</v>
      </c>
      <c r="AA70" s="7">
        <f>IFERROR($Y70*($F70/($C70)),0)</f>
        <v>2000</v>
      </c>
      <c r="AB70" s="7">
        <f>IFERROR($Y70*($H70/($C70)),0)</f>
        <v>0</v>
      </c>
      <c r="AC70" s="7">
        <v>161226.1</v>
      </c>
      <c r="AD70" s="7">
        <v>1159.9000000000001</v>
      </c>
      <c r="AE70" s="7">
        <v>3500</v>
      </c>
      <c r="AF70" s="7">
        <v>0</v>
      </c>
      <c r="AG70" s="7">
        <f t="shared" si="1"/>
        <v>283500</v>
      </c>
      <c r="AH70" s="7">
        <v>165886</v>
      </c>
    </row>
    <row r="71" spans="1:34" x14ac:dyDescent="0.35">
      <c r="A71" t="s">
        <v>235</v>
      </c>
      <c r="B71" s="9">
        <v>15281</v>
      </c>
      <c r="C71" s="10">
        <v>411470</v>
      </c>
      <c r="D71" s="30">
        <v>415970</v>
      </c>
      <c r="E71" s="10">
        <v>380000</v>
      </c>
      <c r="F71" s="10">
        <v>30000</v>
      </c>
      <c r="G71" s="10">
        <v>4500</v>
      </c>
      <c r="H71" s="10">
        <v>1470</v>
      </c>
      <c r="I71" s="6">
        <v>26.9269026896146</v>
      </c>
      <c r="J71" s="6">
        <v>24.867482494601099</v>
      </c>
      <c r="K71" s="6">
        <v>1.9632223022053501</v>
      </c>
      <c r="L71" s="6">
        <v>0.294483345330803</v>
      </c>
      <c r="M71" s="6">
        <v>9.6197892808062305E-2</v>
      </c>
      <c r="N71" s="6">
        <v>61.011345542946103</v>
      </c>
      <c r="O71" s="9">
        <v>15281</v>
      </c>
      <c r="P71" s="7">
        <v>932314.37124175904</v>
      </c>
      <c r="Q71" s="4">
        <v>-34.084442853331502</v>
      </c>
      <c r="R71" s="8">
        <v>-0.55865745215108198</v>
      </c>
      <c r="S71" s="5">
        <v>56.345083010473402</v>
      </c>
      <c r="T71" s="5">
        <v>4.4482960271426402</v>
      </c>
      <c r="U71" s="5">
        <v>0.21796650532998901</v>
      </c>
      <c r="V71" s="7">
        <v>861009.21348304499</v>
      </c>
      <c r="W71" s="7">
        <v>67974.4115907667</v>
      </c>
      <c r="X71" s="7">
        <v>3330.74616794757</v>
      </c>
      <c r="Y71" s="7">
        <f>IF($R71&gt;0,$P71,$C71)</f>
        <v>411470</v>
      </c>
      <c r="Z71" s="7">
        <f>IFERROR($Y71*($E71/($C71)),0)</f>
        <v>380000</v>
      </c>
      <c r="AA71" s="7">
        <f>IFERROR($Y71*($F71/($C71)),0)</f>
        <v>30000.000000000004</v>
      </c>
      <c r="AB71" s="7">
        <f>IFERROR($Y71*($H71/($C71)),0)</f>
        <v>1470</v>
      </c>
      <c r="AC71" s="7">
        <v>220381</v>
      </c>
      <c r="AD71" s="7">
        <v>17398.5</v>
      </c>
      <c r="AE71" s="7">
        <v>4500</v>
      </c>
      <c r="AF71" s="7">
        <v>1470</v>
      </c>
      <c r="AG71" s="7">
        <f t="shared" si="1"/>
        <v>415970</v>
      </c>
      <c r="AH71" s="7">
        <v>243749.5</v>
      </c>
    </row>
    <row r="72" spans="1:34" x14ac:dyDescent="0.35">
      <c r="A72" t="s">
        <v>121</v>
      </c>
      <c r="B72" s="9">
        <v>152091</v>
      </c>
      <c r="C72" s="10">
        <v>13134147</v>
      </c>
      <c r="D72" s="30">
        <v>13137617</v>
      </c>
      <c r="E72" s="10">
        <v>11518911</v>
      </c>
      <c r="F72" s="10">
        <v>868206</v>
      </c>
      <c r="G72" s="10">
        <v>3470</v>
      </c>
      <c r="H72" s="10">
        <v>747030</v>
      </c>
      <c r="I72" s="6">
        <v>86.357161173245004</v>
      </c>
      <c r="J72" s="6">
        <v>75.736966684419201</v>
      </c>
      <c r="K72" s="6">
        <v>5.7084640116772203</v>
      </c>
      <c r="L72" s="6">
        <v>2.2815288215607799E-2</v>
      </c>
      <c r="M72" s="6">
        <v>4.9117304771485504</v>
      </c>
      <c r="N72" s="6">
        <v>56.820656540705798</v>
      </c>
      <c r="O72" s="9">
        <v>152091</v>
      </c>
      <c r="P72" s="7">
        <v>8641910.4739324804</v>
      </c>
      <c r="Q72" s="4">
        <v>29.536504632539199</v>
      </c>
      <c r="R72" s="8">
        <v>0.519819840719008</v>
      </c>
      <c r="S72" s="5">
        <v>49.832858247586103</v>
      </c>
      <c r="T72" s="5">
        <v>3.7560136134139501</v>
      </c>
      <c r="U72" s="5">
        <v>3.2317846797057701</v>
      </c>
      <c r="V72" s="7">
        <v>7579129.24373361</v>
      </c>
      <c r="W72" s="7">
        <v>571255.86647774104</v>
      </c>
      <c r="X72" s="7">
        <v>491525.36372113001</v>
      </c>
      <c r="Y72" s="7">
        <f>IF($R72&gt;0,$P72,$C72)</f>
        <v>8641910.4739324804</v>
      </c>
      <c r="Z72" s="7">
        <f>IFERROR($Y72*($E72/($C72)),0)</f>
        <v>7579129.24373361</v>
      </c>
      <c r="AA72" s="7">
        <f>IFERROR($Y72*($F72/($C72)),0)</f>
        <v>571255.86647774104</v>
      </c>
      <c r="AB72" s="7">
        <f>IFERROR($Y72*($H72/($C72)),0)</f>
        <v>491525.36372112943</v>
      </c>
      <c r="AC72" s="7">
        <v>4395516.00490331</v>
      </c>
      <c r="AD72" s="7">
        <v>331299.83976376598</v>
      </c>
      <c r="AE72" s="7">
        <v>3470</v>
      </c>
      <c r="AF72" s="7">
        <v>491525.36372113001</v>
      </c>
      <c r="AG72" s="7">
        <f t="shared" si="1"/>
        <v>8645380.4739324804</v>
      </c>
      <c r="AH72" s="7">
        <v>5221811.2083882</v>
      </c>
    </row>
    <row r="73" spans="1:34" x14ac:dyDescent="0.35">
      <c r="A73" t="s">
        <v>161</v>
      </c>
      <c r="B73" s="9">
        <v>9497</v>
      </c>
      <c r="C73" s="10">
        <v>70000</v>
      </c>
      <c r="D73" s="30">
        <v>75000</v>
      </c>
      <c r="E73" s="10">
        <v>60000</v>
      </c>
      <c r="F73" s="10">
        <v>10000</v>
      </c>
      <c r="G73" s="10">
        <v>5000</v>
      </c>
      <c r="H73" s="10">
        <v>0</v>
      </c>
      <c r="I73" s="6">
        <v>7.3707486574707799</v>
      </c>
      <c r="J73" s="6">
        <v>6.3177845635463799</v>
      </c>
      <c r="K73" s="6">
        <v>1.0529640939244</v>
      </c>
      <c r="L73" s="6">
        <v>0.52648204696219902</v>
      </c>
      <c r="M73" s="6">
        <v>0</v>
      </c>
      <c r="N73" s="6">
        <v>19.750403770507798</v>
      </c>
      <c r="O73" s="9">
        <v>9497</v>
      </c>
      <c r="P73" s="7">
        <v>187569.58460851299</v>
      </c>
      <c r="Q73" s="4">
        <v>-12.379655113037099</v>
      </c>
      <c r="R73" s="8">
        <v>-0.62680516595427305</v>
      </c>
      <c r="S73" s="5">
        <v>16.9289175175781</v>
      </c>
      <c r="T73" s="5">
        <v>2.8214862529296898</v>
      </c>
      <c r="U73" s="5">
        <v>0</v>
      </c>
      <c r="V73" s="7">
        <v>160773.92966443999</v>
      </c>
      <c r="W73" s="7">
        <v>26795.6549440733</v>
      </c>
      <c r="X73" s="7">
        <v>0</v>
      </c>
      <c r="Y73" s="7">
        <f>IF($R73&gt;0,$P73,$C73)</f>
        <v>70000</v>
      </c>
      <c r="Z73" s="7">
        <f>IFERROR($Y73*($E73/($C73)),0)</f>
        <v>60000</v>
      </c>
      <c r="AA73" s="7">
        <f>IFERROR($Y73*($F73/($C73)),0)</f>
        <v>10000</v>
      </c>
      <c r="AB73" s="7">
        <f>IFERROR($Y73*($H73/($C73)),0)</f>
        <v>0</v>
      </c>
      <c r="AC73" s="7">
        <v>34797</v>
      </c>
      <c r="AD73" s="7">
        <v>5799.5</v>
      </c>
      <c r="AE73" s="7">
        <v>5000</v>
      </c>
      <c r="AF73" s="7">
        <v>0</v>
      </c>
      <c r="AG73" s="7">
        <f t="shared" si="1"/>
        <v>75000</v>
      </c>
      <c r="AH73" s="7">
        <v>45596.5</v>
      </c>
    </row>
    <row r="74" spans="1:34" x14ac:dyDescent="0.35">
      <c r="A74" t="s">
        <v>183</v>
      </c>
      <c r="B74" s="9">
        <v>9350</v>
      </c>
      <c r="C74" s="10">
        <v>457102</v>
      </c>
      <c r="D74" s="30">
        <v>458740</v>
      </c>
      <c r="E74" s="10">
        <v>450053</v>
      </c>
      <c r="F74" s="10">
        <v>5459</v>
      </c>
      <c r="G74" s="10">
        <v>1638</v>
      </c>
      <c r="H74" s="10">
        <v>1590</v>
      </c>
      <c r="I74" s="6">
        <v>48.887914438502698</v>
      </c>
      <c r="J74" s="6">
        <v>48.1340106951872</v>
      </c>
      <c r="K74" s="6">
        <v>0.58385026737967904</v>
      </c>
      <c r="L74" s="6">
        <v>0.175187165775401</v>
      </c>
      <c r="M74" s="6">
        <v>0.17005347593582901</v>
      </c>
      <c r="N74" s="6">
        <v>31.244257277049101</v>
      </c>
      <c r="O74" s="9">
        <v>9350</v>
      </c>
      <c r="P74" s="7">
        <v>292133.805540409</v>
      </c>
      <c r="Q74" s="4">
        <v>17.6436571614535</v>
      </c>
      <c r="R74" s="8">
        <v>0.56470080261481903</v>
      </c>
      <c r="S74" s="5">
        <v>30.762437531027601</v>
      </c>
      <c r="T74" s="5">
        <v>0.37313860030236401</v>
      </c>
      <c r="U74" s="5">
        <v>0.10868114571913499</v>
      </c>
      <c r="V74" s="7">
        <v>287628.79091510799</v>
      </c>
      <c r="W74" s="7">
        <v>3488.8459128271002</v>
      </c>
      <c r="X74" s="7">
        <v>1016.16871247391</v>
      </c>
      <c r="Y74" s="7">
        <f>IF($R74&gt;0,$P74,$C74)</f>
        <v>292133.805540409</v>
      </c>
      <c r="Z74" s="7">
        <f>IFERROR($Y74*($E74/($C74)),0)</f>
        <v>287628.79091510799</v>
      </c>
      <c r="AA74" s="7">
        <f>IFERROR($Y74*($F74/($C74)),0)</f>
        <v>3488.8459128270993</v>
      </c>
      <c r="AB74" s="7">
        <f>IFERROR($Y74*($H74/($C74)),0)</f>
        <v>1016.1687124739124</v>
      </c>
      <c r="AC74" s="7">
        <v>166810.31729121701</v>
      </c>
      <c r="AD74" s="7">
        <v>2023.35618714408</v>
      </c>
      <c r="AE74" s="7">
        <v>1638</v>
      </c>
      <c r="AF74" s="7">
        <v>1016.16871247391</v>
      </c>
      <c r="AG74" s="7">
        <f t="shared" si="1"/>
        <v>293771.805540409</v>
      </c>
      <c r="AH74" s="7">
        <v>171487.84219083501</v>
      </c>
    </row>
    <row r="75" spans="1:34" x14ac:dyDescent="0.35">
      <c r="A75" t="s">
        <v>239</v>
      </c>
      <c r="B75" s="9">
        <v>9281</v>
      </c>
      <c r="C75" s="10">
        <v>430000</v>
      </c>
      <c r="D75" s="30">
        <v>432000</v>
      </c>
      <c r="E75" s="10">
        <v>425000</v>
      </c>
      <c r="F75" s="10">
        <v>5000</v>
      </c>
      <c r="G75" s="10">
        <v>2000</v>
      </c>
      <c r="H75" s="10">
        <v>0</v>
      </c>
      <c r="I75" s="6">
        <v>46.331214308802899</v>
      </c>
      <c r="J75" s="6">
        <v>45.792479258700602</v>
      </c>
      <c r="K75" s="6">
        <v>0.53873505010236</v>
      </c>
      <c r="L75" s="6">
        <v>0.21549402004094401</v>
      </c>
      <c r="M75" s="6">
        <v>0</v>
      </c>
      <c r="N75" s="6">
        <v>55.094797122348197</v>
      </c>
      <c r="O75" s="9">
        <v>9281</v>
      </c>
      <c r="P75" s="7">
        <v>511334.81209251401</v>
      </c>
      <c r="Q75" s="4">
        <v>-8.7635828135452805</v>
      </c>
      <c r="R75" s="8">
        <v>-0.15906370966543601</v>
      </c>
      <c r="S75" s="5">
        <v>54.454159946506998</v>
      </c>
      <c r="T75" s="5">
        <v>0.64063717584125801</v>
      </c>
      <c r="U75" s="5">
        <v>0</v>
      </c>
      <c r="V75" s="7">
        <v>505389.05846353102</v>
      </c>
      <c r="W75" s="7">
        <v>5945.7536289827203</v>
      </c>
      <c r="X75" s="7">
        <v>0</v>
      </c>
      <c r="Y75" s="7">
        <f>IF($R75&gt;0,$P75,$C75)</f>
        <v>430000</v>
      </c>
      <c r="Z75" s="7">
        <f>IFERROR($Y75*($E75/($C75)),0)</f>
        <v>425000</v>
      </c>
      <c r="AA75" s="7">
        <f>IFERROR($Y75*($F75/($C75)),0)</f>
        <v>5000</v>
      </c>
      <c r="AB75" s="7">
        <f>IFERROR($Y75*($H75/($C75)),0)</f>
        <v>0</v>
      </c>
      <c r="AC75" s="7">
        <v>246478.75</v>
      </c>
      <c r="AD75" s="7">
        <v>2899.75</v>
      </c>
      <c r="AE75" s="7">
        <v>2000</v>
      </c>
      <c r="AF75" s="7">
        <v>0</v>
      </c>
      <c r="AG75" s="7">
        <f t="shared" si="1"/>
        <v>432000</v>
      </c>
      <c r="AH75" s="7">
        <v>251378.5</v>
      </c>
    </row>
    <row r="76" spans="1:34" x14ac:dyDescent="0.35">
      <c r="A76" t="s">
        <v>8</v>
      </c>
      <c r="B76" s="9">
        <v>114304</v>
      </c>
      <c r="C76" s="10">
        <v>2337000</v>
      </c>
      <c r="D76" s="30">
        <v>2340000</v>
      </c>
      <c r="E76" s="10">
        <v>2137000</v>
      </c>
      <c r="F76" s="10">
        <v>200000</v>
      </c>
      <c r="G76" s="10">
        <v>3000</v>
      </c>
      <c r="H76" s="10">
        <v>0</v>
      </c>
      <c r="I76" s="6">
        <v>20.4454787234043</v>
      </c>
      <c r="J76" s="6">
        <v>18.695758678611401</v>
      </c>
      <c r="K76" s="6">
        <v>1.7497200447928301</v>
      </c>
      <c r="L76" s="6">
        <v>2.62458006718925E-2</v>
      </c>
      <c r="M76" s="6">
        <v>0</v>
      </c>
      <c r="N76" s="6">
        <v>17.7882607655987</v>
      </c>
      <c r="O76" s="9">
        <v>114304</v>
      </c>
      <c r="P76" s="7">
        <v>2033269.35855099</v>
      </c>
      <c r="Q76" s="4">
        <v>2.6572179578056101</v>
      </c>
      <c r="R76" s="8">
        <v>0.14938042526026499</v>
      </c>
      <c r="S76" s="5">
        <v>16.265944910605199</v>
      </c>
      <c r="T76" s="5">
        <v>1.5223158549934701</v>
      </c>
      <c r="U76" s="5">
        <v>0</v>
      </c>
      <c r="V76" s="7">
        <v>1859262.5670618201</v>
      </c>
      <c r="W76" s="7">
        <v>174006.79148917299</v>
      </c>
      <c r="X76" s="7">
        <v>0</v>
      </c>
      <c r="Y76" s="7">
        <f>IF($R76&gt;0,$P76,$C76)</f>
        <v>2033269.35855099</v>
      </c>
      <c r="Z76" s="7">
        <f>IFERROR($Y76*($E76/($C76)),0)</f>
        <v>1859262.5670618166</v>
      </c>
      <c r="AA76" s="7">
        <f>IFERROR($Y76*($F76/($C76)),0)</f>
        <v>174006.79148917331</v>
      </c>
      <c r="AB76" s="7">
        <f>IFERROR($Y76*($H76/($C76)),0)</f>
        <v>0</v>
      </c>
      <c r="AC76" s="7">
        <v>1078279.3257675001</v>
      </c>
      <c r="AD76" s="7">
        <v>100915.23872414599</v>
      </c>
      <c r="AE76" s="7">
        <v>3000</v>
      </c>
      <c r="AF76" s="7">
        <v>0</v>
      </c>
      <c r="AG76" s="7">
        <f t="shared" si="1"/>
        <v>2036269.35855099</v>
      </c>
      <c r="AH76" s="7">
        <v>1182194.5644916501</v>
      </c>
    </row>
    <row r="77" spans="1:34" x14ac:dyDescent="0.35">
      <c r="A77" t="s">
        <v>247</v>
      </c>
      <c r="B77" s="9">
        <v>37528</v>
      </c>
      <c r="C77" s="10">
        <v>1480500</v>
      </c>
      <c r="D77" s="30">
        <v>1486060</v>
      </c>
      <c r="E77" s="10">
        <v>1360000</v>
      </c>
      <c r="F77" s="10">
        <v>70500</v>
      </c>
      <c r="G77" s="10">
        <v>5560</v>
      </c>
      <c r="H77" s="10">
        <v>50000</v>
      </c>
      <c r="I77" s="6">
        <v>39.450543594116397</v>
      </c>
      <c r="J77" s="6">
        <v>36.239607759539503</v>
      </c>
      <c r="K77" s="6">
        <v>1.8785973140055401</v>
      </c>
      <c r="L77" s="6">
        <v>0.148156043487529</v>
      </c>
      <c r="M77" s="6">
        <v>1.3323385205713101</v>
      </c>
      <c r="N77" s="6">
        <v>40.0619872389587</v>
      </c>
      <c r="O77" s="9">
        <v>37528</v>
      </c>
      <c r="P77" s="7">
        <v>1503446.2571036399</v>
      </c>
      <c r="Q77" s="4">
        <v>-0.61144364484234603</v>
      </c>
      <c r="R77" s="8">
        <v>-1.52624392093995E-2</v>
      </c>
      <c r="S77" s="5">
        <v>36.801285136767198</v>
      </c>
      <c r="T77" s="5">
        <v>1.9077136780456501</v>
      </c>
      <c r="U77" s="5">
        <v>1.3529884241458501</v>
      </c>
      <c r="V77" s="7">
        <v>1381078.6286126</v>
      </c>
      <c r="W77" s="7">
        <v>71592.678909697293</v>
      </c>
      <c r="X77" s="7">
        <v>50774.949581345601</v>
      </c>
      <c r="Y77" s="7">
        <f>IF($R77&gt;0,$P77,$C77)</f>
        <v>1480500</v>
      </c>
      <c r="Z77" s="7">
        <f>IFERROR($Y77*($E77/($C77)),0)</f>
        <v>1360000</v>
      </c>
      <c r="AA77" s="7">
        <f>IFERROR($Y77*($F77/($C77)),0)</f>
        <v>70500</v>
      </c>
      <c r="AB77" s="7">
        <f>IFERROR($Y77*($H77/($C77)),0)</f>
        <v>50000.000000000007</v>
      </c>
      <c r="AC77" s="7">
        <v>788732</v>
      </c>
      <c r="AD77" s="7">
        <v>40886.474999999999</v>
      </c>
      <c r="AE77" s="7">
        <v>5560</v>
      </c>
      <c r="AF77" s="7">
        <v>50000</v>
      </c>
      <c r="AG77" s="7">
        <f t="shared" si="1"/>
        <v>1486060</v>
      </c>
      <c r="AH77" s="7">
        <v>885178.47499999998</v>
      </c>
    </row>
    <row r="78" spans="1:34" x14ac:dyDescent="0.35">
      <c r="A78" t="s">
        <v>81</v>
      </c>
      <c r="B78" s="9">
        <v>13673</v>
      </c>
      <c r="C78" s="10">
        <v>240000</v>
      </c>
      <c r="D78" s="30">
        <v>242000</v>
      </c>
      <c r="E78" s="10">
        <v>240000</v>
      </c>
      <c r="F78" s="10">
        <v>0</v>
      </c>
      <c r="G78" s="10">
        <v>2000</v>
      </c>
      <c r="H78" s="10">
        <v>0</v>
      </c>
      <c r="I78" s="6">
        <v>17.552841366196201</v>
      </c>
      <c r="J78" s="6">
        <v>17.552841366196201</v>
      </c>
      <c r="K78" s="6">
        <v>0</v>
      </c>
      <c r="L78" s="6">
        <v>0.14627367805163499</v>
      </c>
      <c r="M78" s="6">
        <v>0</v>
      </c>
      <c r="N78" s="6">
        <v>44.795644041269298</v>
      </c>
      <c r="O78" s="9">
        <v>13673</v>
      </c>
      <c r="P78" s="7">
        <v>612490.84097627597</v>
      </c>
      <c r="Q78" s="4">
        <v>-27.2428026750732</v>
      </c>
      <c r="R78" s="8">
        <v>-0.60815740588470901</v>
      </c>
      <c r="S78" s="5">
        <v>44.795644041269298</v>
      </c>
      <c r="T78" s="5">
        <v>0</v>
      </c>
      <c r="U78" s="5">
        <v>0</v>
      </c>
      <c r="V78" s="7">
        <v>612490.84097627597</v>
      </c>
      <c r="W78" s="7">
        <v>0</v>
      </c>
      <c r="X78" s="7">
        <v>0</v>
      </c>
      <c r="Y78" s="7">
        <f>IF($R78&gt;0,$P78,$C78)</f>
        <v>240000</v>
      </c>
      <c r="Z78" s="7">
        <f>IFERROR($Y78*($E78/($C78)),0)</f>
        <v>240000</v>
      </c>
      <c r="AA78" s="7">
        <f>IFERROR($Y78*($F78/($C78)),0)</f>
        <v>0</v>
      </c>
      <c r="AB78" s="7">
        <f>IFERROR($Y78*($H78/($C78)),0)</f>
        <v>0</v>
      </c>
      <c r="AC78" s="7">
        <v>139188</v>
      </c>
      <c r="AD78" s="7">
        <v>0</v>
      </c>
      <c r="AE78" s="7">
        <v>2000</v>
      </c>
      <c r="AF78" s="7">
        <v>0</v>
      </c>
      <c r="AG78" s="7">
        <f t="shared" si="1"/>
        <v>242000</v>
      </c>
      <c r="AH78" s="7">
        <v>141188</v>
      </c>
    </row>
    <row r="79" spans="1:34" x14ac:dyDescent="0.35">
      <c r="A79" t="s">
        <v>130</v>
      </c>
      <c r="B79" s="9">
        <v>10196</v>
      </c>
      <c r="C79" s="10">
        <v>45800</v>
      </c>
      <c r="D79" s="30">
        <v>46700</v>
      </c>
      <c r="E79" s="10">
        <v>40000</v>
      </c>
      <c r="F79" s="10">
        <v>4000</v>
      </c>
      <c r="G79" s="10">
        <v>900</v>
      </c>
      <c r="H79" s="10">
        <v>1800</v>
      </c>
      <c r="I79" s="6">
        <v>4.4919576304433102</v>
      </c>
      <c r="J79" s="6">
        <v>3.9231071008238501</v>
      </c>
      <c r="K79" s="6">
        <v>0.39231071008238499</v>
      </c>
      <c r="L79" s="6">
        <v>8.82699097685367E-2</v>
      </c>
      <c r="M79" s="6">
        <v>0.17653981953707301</v>
      </c>
      <c r="N79" s="6">
        <v>39.362450567911999</v>
      </c>
      <c r="O79" s="9">
        <v>10196</v>
      </c>
      <c r="P79" s="7">
        <v>401339.54599043098</v>
      </c>
      <c r="Q79" s="4">
        <v>-34.870492937468697</v>
      </c>
      <c r="R79" s="8">
        <v>-0.88588216522004004</v>
      </c>
      <c r="S79" s="5">
        <v>34.3776860855127</v>
      </c>
      <c r="T79" s="5">
        <v>3.43776860855127</v>
      </c>
      <c r="U79" s="5">
        <v>1.54699587384807</v>
      </c>
      <c r="V79" s="7">
        <v>350514.887327887</v>
      </c>
      <c r="W79" s="7">
        <v>35051.488732788697</v>
      </c>
      <c r="X79" s="7">
        <v>15773.1699297549</v>
      </c>
      <c r="Y79" s="7">
        <f>IF($R79&gt;0,$P79,$C79)</f>
        <v>45800</v>
      </c>
      <c r="Z79" s="7">
        <f>IFERROR($Y79*($E79/($C79)),0)</f>
        <v>40000</v>
      </c>
      <c r="AA79" s="7">
        <f>IFERROR($Y79*($F79/($C79)),0)</f>
        <v>4000</v>
      </c>
      <c r="AB79" s="7">
        <f>IFERROR($Y79*($H79/($C79)),0)</f>
        <v>1800</v>
      </c>
      <c r="AC79" s="7">
        <v>23198</v>
      </c>
      <c r="AD79" s="7">
        <v>2319.8000000000002</v>
      </c>
      <c r="AE79" s="7">
        <v>900</v>
      </c>
      <c r="AF79" s="7">
        <v>1800</v>
      </c>
      <c r="AG79" s="7">
        <f t="shared" si="1"/>
        <v>46700</v>
      </c>
      <c r="AH79" s="7">
        <v>28217.8</v>
      </c>
    </row>
    <row r="80" spans="1:34" x14ac:dyDescent="0.35">
      <c r="A80" t="s">
        <v>28</v>
      </c>
      <c r="B80" s="9">
        <v>22973</v>
      </c>
      <c r="C80" s="10">
        <v>220319</v>
      </c>
      <c r="D80" s="30">
        <v>220319</v>
      </c>
      <c r="E80" s="10">
        <v>220319</v>
      </c>
      <c r="F80" s="10">
        <v>0</v>
      </c>
      <c r="G80" s="10">
        <v>0</v>
      </c>
      <c r="H80" s="10">
        <v>0</v>
      </c>
      <c r="I80" s="6">
        <v>9.5903451878291897</v>
      </c>
      <c r="J80" s="6">
        <v>9.5903451878291897</v>
      </c>
      <c r="K80" s="6">
        <v>0</v>
      </c>
      <c r="L80" s="6">
        <v>0</v>
      </c>
      <c r="M80" s="6">
        <v>0</v>
      </c>
      <c r="N80" s="6">
        <v>26.453522642511899</v>
      </c>
      <c r="O80" s="9">
        <v>22973</v>
      </c>
      <c r="P80" s="7">
        <v>607716.775666425</v>
      </c>
      <c r="Q80" s="4">
        <v>-16.863177454682699</v>
      </c>
      <c r="R80" s="8">
        <v>-0.63746434388223505</v>
      </c>
      <c r="S80" s="5">
        <v>26.453522642511899</v>
      </c>
      <c r="T80" s="5">
        <v>0</v>
      </c>
      <c r="U80" s="5">
        <v>0</v>
      </c>
      <c r="V80" s="7">
        <v>607716.775666425</v>
      </c>
      <c r="W80" s="7">
        <v>0</v>
      </c>
      <c r="X80" s="7">
        <v>0</v>
      </c>
      <c r="Y80" s="7">
        <f>IF($R80&gt;0,$P80,$C80)</f>
        <v>220319</v>
      </c>
      <c r="Z80" s="7">
        <f>IFERROR($Y80*($E80/($C80)),0)</f>
        <v>220319</v>
      </c>
      <c r="AA80" s="7">
        <f>IFERROR($Y80*($F80/($C80)),0)</f>
        <v>0</v>
      </c>
      <c r="AB80" s="7">
        <f>IFERROR($Y80*($H80/($C80)),0)</f>
        <v>0</v>
      </c>
      <c r="AC80" s="7">
        <v>127774.00405</v>
      </c>
      <c r="AD80" s="7">
        <v>0</v>
      </c>
      <c r="AE80" s="7">
        <v>0</v>
      </c>
      <c r="AF80" s="7">
        <v>0</v>
      </c>
      <c r="AG80" s="7">
        <f t="shared" si="1"/>
        <v>220319</v>
      </c>
      <c r="AH80" s="7">
        <v>127774.00405</v>
      </c>
    </row>
    <row r="81" spans="1:34" x14ac:dyDescent="0.35">
      <c r="A81" t="s">
        <v>205</v>
      </c>
      <c r="B81" s="9">
        <v>6321</v>
      </c>
      <c r="C81" s="10">
        <v>209000</v>
      </c>
      <c r="D81" s="30">
        <v>209000</v>
      </c>
      <c r="E81" s="10">
        <v>209000</v>
      </c>
      <c r="F81" s="10">
        <v>0</v>
      </c>
      <c r="G81" s="10">
        <v>0</v>
      </c>
      <c r="H81" s="10">
        <v>0</v>
      </c>
      <c r="I81" s="6">
        <v>33.064388546116099</v>
      </c>
      <c r="J81" s="6">
        <v>33.064388546116099</v>
      </c>
      <c r="K81" s="6">
        <v>0</v>
      </c>
      <c r="L81" s="6">
        <v>0</v>
      </c>
      <c r="M81" s="6">
        <v>0</v>
      </c>
      <c r="N81" s="6">
        <v>30.4393233784124</v>
      </c>
      <c r="O81" s="9">
        <v>6321</v>
      </c>
      <c r="P81" s="7">
        <v>192406.963074945</v>
      </c>
      <c r="Q81" s="4">
        <v>2.6250651677037098</v>
      </c>
      <c r="R81" s="8">
        <v>8.6239274607707195E-2</v>
      </c>
      <c r="S81" s="5">
        <v>30.4393233784124</v>
      </c>
      <c r="T81" s="5">
        <v>0</v>
      </c>
      <c r="U81" s="5">
        <v>0</v>
      </c>
      <c r="V81" s="7">
        <v>192406.963074945</v>
      </c>
      <c r="W81" s="7">
        <v>0</v>
      </c>
      <c r="X81" s="7">
        <v>0</v>
      </c>
      <c r="Y81" s="7">
        <f>IF($R81&gt;0,$P81,$C81)</f>
        <v>192406.963074945</v>
      </c>
      <c r="Z81" s="7">
        <f>IFERROR($Y81*($E81/($C81)),0)</f>
        <v>192406.963074945</v>
      </c>
      <c r="AA81" s="7">
        <f>IFERROR($Y81*($F81/($C81)),0)</f>
        <v>0</v>
      </c>
      <c r="AB81" s="7">
        <f>IFERROR($Y81*($H81/($C81)),0)</f>
        <v>0</v>
      </c>
      <c r="AC81" s="7">
        <v>111586.41823531401</v>
      </c>
      <c r="AD81" s="7">
        <v>0</v>
      </c>
      <c r="AE81" s="7">
        <v>0</v>
      </c>
      <c r="AF81" s="7">
        <v>0</v>
      </c>
      <c r="AG81" s="7">
        <f t="shared" si="1"/>
        <v>192406.963074945</v>
      </c>
      <c r="AH81" s="7">
        <v>111586.41823531401</v>
      </c>
    </row>
    <row r="82" spans="1:34" x14ac:dyDescent="0.35">
      <c r="A82" t="s">
        <v>261</v>
      </c>
      <c r="B82" s="9">
        <v>10175</v>
      </c>
      <c r="C82" s="10">
        <v>0</v>
      </c>
      <c r="D82" s="30">
        <v>0</v>
      </c>
      <c r="E82" s="10">
        <v>0</v>
      </c>
      <c r="F82" s="10">
        <v>0</v>
      </c>
      <c r="G82" s="10">
        <v>0</v>
      </c>
      <c r="H82" s="10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35.815008014624603</v>
      </c>
      <c r="O82" s="9">
        <v>10175</v>
      </c>
      <c r="P82" s="7">
        <v>364417.706548805</v>
      </c>
      <c r="Q82" s="4">
        <v>-35.815008014624603</v>
      </c>
      <c r="R82" s="8">
        <v>-1</v>
      </c>
      <c r="S82" s="5" t="e">
        <v>#NUM!</v>
      </c>
      <c r="T82" s="5" t="e">
        <v>#NUM!</v>
      </c>
      <c r="U82" s="5" t="e">
        <v>#NUM!</v>
      </c>
      <c r="V82" s="7">
        <v>0</v>
      </c>
      <c r="W82" s="7">
        <v>0</v>
      </c>
      <c r="X82" s="7">
        <v>0</v>
      </c>
      <c r="Y82" s="7">
        <f>IF($R82&gt;0,$P82,$C82)</f>
        <v>0</v>
      </c>
      <c r="Z82" s="7">
        <f>IFERROR($Y82*($E82/($C82)),0)</f>
        <v>0</v>
      </c>
      <c r="AA82" s="7">
        <f>IFERROR($Y82*($F82/($C82)),0)</f>
        <v>0</v>
      </c>
      <c r="AB82" s="7">
        <f>IFERROR($Y82*($H82/($C82)),0)</f>
        <v>0</v>
      </c>
      <c r="AC82" s="7">
        <v>0</v>
      </c>
      <c r="AD82" s="7">
        <v>0</v>
      </c>
      <c r="AE82" s="7">
        <v>0</v>
      </c>
      <c r="AF82" s="7">
        <v>0</v>
      </c>
      <c r="AG82" s="7">
        <f t="shared" si="1"/>
        <v>0</v>
      </c>
      <c r="AH82" s="7">
        <v>0</v>
      </c>
    </row>
    <row r="83" spans="1:34" x14ac:dyDescent="0.35">
      <c r="A83" t="s">
        <v>250</v>
      </c>
      <c r="B83" s="9">
        <v>24515</v>
      </c>
      <c r="C83" s="10">
        <v>727470</v>
      </c>
      <c r="D83" s="30">
        <v>732450</v>
      </c>
      <c r="E83" s="10">
        <v>714720</v>
      </c>
      <c r="F83" s="10">
        <v>12750</v>
      </c>
      <c r="G83" s="10">
        <v>4980</v>
      </c>
      <c r="H83" s="10">
        <v>0</v>
      </c>
      <c r="I83" s="6">
        <v>29.674485009178099</v>
      </c>
      <c r="J83" s="6">
        <v>29.1543952682031</v>
      </c>
      <c r="K83" s="6">
        <v>0.52008974097491301</v>
      </c>
      <c r="L83" s="6">
        <v>0.20314093412196599</v>
      </c>
      <c r="M83" s="6">
        <v>0</v>
      </c>
      <c r="N83" s="6">
        <v>26.681163942454599</v>
      </c>
      <c r="O83" s="9">
        <v>24515</v>
      </c>
      <c r="P83" s="7">
        <v>654088.73404927598</v>
      </c>
      <c r="Q83" s="4">
        <v>2.9933210667234098</v>
      </c>
      <c r="R83" s="8">
        <v>0.112188548939594</v>
      </c>
      <c r="S83" s="5">
        <v>26.2135366309967</v>
      </c>
      <c r="T83" s="5">
        <v>0.46762731145792502</v>
      </c>
      <c r="U83" s="5">
        <v>0</v>
      </c>
      <c r="V83" s="7">
        <v>642624.85050888499</v>
      </c>
      <c r="W83" s="7">
        <v>11463.883540391</v>
      </c>
      <c r="X83" s="7">
        <v>0</v>
      </c>
      <c r="Y83" s="7">
        <f>IF($R83&gt;0,$P83,$C83)</f>
        <v>654088.73404927598</v>
      </c>
      <c r="Z83" s="7">
        <f>IFERROR($Y83*($E83/($C83)),0)</f>
        <v>642624.85050888499</v>
      </c>
      <c r="AA83" s="7">
        <f>IFERROR($Y83*($F83/($C83)),0)</f>
        <v>11463.883540391038</v>
      </c>
      <c r="AB83" s="7">
        <f>IFERROR($Y83*($H83/($C83)),0)</f>
        <v>0</v>
      </c>
      <c r="AC83" s="7">
        <v>372690.282052628</v>
      </c>
      <c r="AD83" s="7">
        <v>6648.4792592497797</v>
      </c>
      <c r="AE83" s="7">
        <v>4980</v>
      </c>
      <c r="AF83" s="7">
        <v>0</v>
      </c>
      <c r="AG83" s="7">
        <f t="shared" si="1"/>
        <v>659068.73404927598</v>
      </c>
      <c r="AH83" s="7">
        <v>384318.761311877</v>
      </c>
    </row>
    <row r="84" spans="1:34" x14ac:dyDescent="0.35">
      <c r="A84" t="s">
        <v>136</v>
      </c>
      <c r="B84" s="9">
        <v>40003</v>
      </c>
      <c r="C84" s="10">
        <v>214161</v>
      </c>
      <c r="D84" s="30">
        <v>232161</v>
      </c>
      <c r="E84" s="10">
        <v>184161</v>
      </c>
      <c r="F84" s="10">
        <v>30000</v>
      </c>
      <c r="G84" s="10">
        <v>18000</v>
      </c>
      <c r="H84" s="10">
        <v>0</v>
      </c>
      <c r="I84" s="6">
        <v>5.3536234782391299</v>
      </c>
      <c r="J84" s="6">
        <v>4.6036797240206999</v>
      </c>
      <c r="K84" s="6">
        <v>0.74994375421843396</v>
      </c>
      <c r="L84" s="6">
        <v>0.44996625253105998</v>
      </c>
      <c r="M84" s="6">
        <v>0</v>
      </c>
      <c r="N84" s="6">
        <v>20.956972562253402</v>
      </c>
      <c r="O84" s="9">
        <v>40003</v>
      </c>
      <c r="P84" s="7">
        <v>838341.77340782201</v>
      </c>
      <c r="Q84" s="4">
        <v>-15.6033490840142</v>
      </c>
      <c r="R84" s="8">
        <v>-0.744542134493137</v>
      </c>
      <c r="S84" s="5">
        <v>18.021287835026701</v>
      </c>
      <c r="T84" s="5">
        <v>2.9356847272267199</v>
      </c>
      <c r="U84" s="5">
        <v>0</v>
      </c>
      <c r="V84" s="7">
        <v>720905.57726457098</v>
      </c>
      <c r="W84" s="7">
        <v>117436.19614325</v>
      </c>
      <c r="X84" s="7">
        <v>0</v>
      </c>
      <c r="Y84" s="7">
        <f>IF($R84&gt;0,$P84,$C84)</f>
        <v>214161</v>
      </c>
      <c r="Z84" s="7">
        <f>IFERROR($Y84*($E84/($C84)),0)</f>
        <v>184161</v>
      </c>
      <c r="AA84" s="7">
        <f>IFERROR($Y84*($F84/($C84)),0)</f>
        <v>30000.000000000004</v>
      </c>
      <c r="AB84" s="7">
        <f>IFERROR($Y84*($H84/($C84)),0)</f>
        <v>0</v>
      </c>
      <c r="AC84" s="7">
        <v>106804.17195</v>
      </c>
      <c r="AD84" s="7">
        <v>17398.5</v>
      </c>
      <c r="AE84" s="7">
        <v>18000</v>
      </c>
      <c r="AF84" s="7">
        <v>0</v>
      </c>
      <c r="AG84" s="7">
        <f t="shared" si="1"/>
        <v>232161</v>
      </c>
      <c r="AH84" s="7">
        <v>142202.67194999999</v>
      </c>
    </row>
    <row r="85" spans="1:34" x14ac:dyDescent="0.35">
      <c r="A85" t="s">
        <v>129</v>
      </c>
      <c r="B85" s="9">
        <v>52114</v>
      </c>
      <c r="C85" s="10">
        <v>2871069</v>
      </c>
      <c r="D85" s="30">
        <v>2874819</v>
      </c>
      <c r="E85" s="10">
        <v>2759819</v>
      </c>
      <c r="F85" s="10">
        <v>11250</v>
      </c>
      <c r="G85" s="10">
        <v>3750</v>
      </c>
      <c r="H85" s="10">
        <v>100000</v>
      </c>
      <c r="I85" s="6">
        <v>55.092086579422002</v>
      </c>
      <c r="J85" s="6">
        <v>52.957343516137698</v>
      </c>
      <c r="K85" s="6">
        <v>0.21587289403998899</v>
      </c>
      <c r="L85" s="6">
        <v>7.1957631346663095E-2</v>
      </c>
      <c r="M85" s="6">
        <v>1.9188701692443499</v>
      </c>
      <c r="N85" s="6">
        <v>48.3478259519067</v>
      </c>
      <c r="O85" s="9">
        <v>52114</v>
      </c>
      <c r="P85" s="7">
        <v>2519598.60165767</v>
      </c>
      <c r="Q85" s="4">
        <v>6.7442606275152999</v>
      </c>
      <c r="R85" s="8">
        <v>0.13949459969976799</v>
      </c>
      <c r="S85" s="5">
        <v>46.4744137708865</v>
      </c>
      <c r="T85" s="5">
        <v>0.18944617560878901</v>
      </c>
      <c r="U85" s="5">
        <v>1.68396600541146</v>
      </c>
      <c r="V85" s="7">
        <v>2421967.59925598</v>
      </c>
      <c r="W85" s="7">
        <v>9872.7979956764393</v>
      </c>
      <c r="X85" s="7">
        <v>87758.204406012796</v>
      </c>
      <c r="Y85" s="7">
        <f>IF($R85&gt;0,$P85,$C85)</f>
        <v>2519598.60165767</v>
      </c>
      <c r="Z85" s="7">
        <f>IFERROR($Y85*($E85/($C85)),0)</f>
        <v>2421967.5992559809</v>
      </c>
      <c r="AA85" s="7">
        <f>IFERROR($Y85*($F85/($C85)),0)</f>
        <v>9872.7979956764484</v>
      </c>
      <c r="AB85" s="7">
        <f>IFERROR($Y85*($H85/($C85)),0)</f>
        <v>87758.204406012883</v>
      </c>
      <c r="AC85" s="7">
        <v>1404620.1091885001</v>
      </c>
      <c r="AD85" s="7">
        <v>5725.72919759255</v>
      </c>
      <c r="AE85" s="7">
        <v>3750</v>
      </c>
      <c r="AF85" s="7">
        <v>87758.204406012796</v>
      </c>
      <c r="AG85" s="7">
        <f t="shared" si="1"/>
        <v>2523348.60165767</v>
      </c>
      <c r="AH85" s="7">
        <v>1501854.04279211</v>
      </c>
    </row>
    <row r="86" spans="1:34" x14ac:dyDescent="0.35">
      <c r="A86" t="s">
        <v>122</v>
      </c>
      <c r="B86" s="9">
        <v>28430</v>
      </c>
      <c r="C86" s="10">
        <v>495200</v>
      </c>
      <c r="D86" s="30">
        <v>498400</v>
      </c>
      <c r="E86" s="10">
        <v>396000</v>
      </c>
      <c r="F86" s="10">
        <v>74200</v>
      </c>
      <c r="G86" s="10">
        <v>3200</v>
      </c>
      <c r="H86" s="10">
        <v>25000</v>
      </c>
      <c r="I86" s="6">
        <v>17.4182201899402</v>
      </c>
      <c r="J86" s="6">
        <v>13.9289482940556</v>
      </c>
      <c r="K86" s="6">
        <v>2.6099190995427399</v>
      </c>
      <c r="L86" s="6">
        <v>0.11255715793176201</v>
      </c>
      <c r="M86" s="6">
        <v>0.87935279634189201</v>
      </c>
      <c r="N86" s="6">
        <v>20.946486476840199</v>
      </c>
      <c r="O86" s="9">
        <v>28430</v>
      </c>
      <c r="P86" s="7">
        <v>595508.61053656705</v>
      </c>
      <c r="Q86" s="4">
        <v>-3.5282662869000099</v>
      </c>
      <c r="R86" s="8">
        <v>-0.16844191462855099</v>
      </c>
      <c r="S86" s="5">
        <v>16.7504213344683</v>
      </c>
      <c r="T86" s="5">
        <v>3.1385890480241199</v>
      </c>
      <c r="U86" s="5">
        <v>1.0574760943477499</v>
      </c>
      <c r="V86" s="7">
        <v>476214.47853893501</v>
      </c>
      <c r="W86" s="7">
        <v>89230.086635325701</v>
      </c>
      <c r="X86" s="7">
        <v>30064.0453623065</v>
      </c>
      <c r="Y86" s="7">
        <f>IF($R86&gt;0,$P86,$C86)</f>
        <v>495200</v>
      </c>
      <c r="Z86" s="7">
        <f>IFERROR($Y86*($E86/($C86)),0)</f>
        <v>396000</v>
      </c>
      <c r="AA86" s="7">
        <f>IFERROR($Y86*($F86/($C86)),0)</f>
        <v>74200</v>
      </c>
      <c r="AB86" s="7">
        <f>IFERROR($Y86*($H86/($C86)),0)</f>
        <v>25000</v>
      </c>
      <c r="AC86" s="7">
        <v>229660.2</v>
      </c>
      <c r="AD86" s="7">
        <v>43032.29</v>
      </c>
      <c r="AE86" s="7">
        <v>3200</v>
      </c>
      <c r="AF86" s="7">
        <v>25000</v>
      </c>
      <c r="AG86" s="7">
        <f t="shared" si="1"/>
        <v>498400</v>
      </c>
      <c r="AH86" s="7">
        <v>300892.49</v>
      </c>
    </row>
    <row r="87" spans="1:34" x14ac:dyDescent="0.35">
      <c r="A87" t="s">
        <v>79</v>
      </c>
      <c r="B87" s="9">
        <v>5321</v>
      </c>
      <c r="C87" s="10">
        <v>102289</v>
      </c>
      <c r="D87" s="30">
        <v>102289</v>
      </c>
      <c r="E87" s="10">
        <v>102289</v>
      </c>
      <c r="F87" s="10">
        <v>0</v>
      </c>
      <c r="G87" s="10">
        <v>0</v>
      </c>
      <c r="H87" s="10">
        <v>0</v>
      </c>
      <c r="I87" s="6">
        <v>19.223642172523999</v>
      </c>
      <c r="J87" s="6">
        <v>19.223642172523999</v>
      </c>
      <c r="K87" s="6">
        <v>0</v>
      </c>
      <c r="L87" s="6">
        <v>0</v>
      </c>
      <c r="M87" s="6">
        <v>0</v>
      </c>
      <c r="N87" s="6">
        <v>51.4206214283276</v>
      </c>
      <c r="O87" s="9">
        <v>5321</v>
      </c>
      <c r="P87" s="7">
        <v>273609.12662013102</v>
      </c>
      <c r="Q87" s="4">
        <v>-32.196979255803598</v>
      </c>
      <c r="R87" s="8">
        <v>-0.62614916664671605</v>
      </c>
      <c r="S87" s="5">
        <v>51.4206214283276</v>
      </c>
      <c r="T87" s="5">
        <v>0</v>
      </c>
      <c r="U87" s="5">
        <v>0</v>
      </c>
      <c r="V87" s="7">
        <v>273609.12662013102</v>
      </c>
      <c r="W87" s="7">
        <v>0</v>
      </c>
      <c r="X87" s="7">
        <v>0</v>
      </c>
      <c r="Y87" s="7">
        <f>IF($R87&gt;0,$P87,$C87)</f>
        <v>102289</v>
      </c>
      <c r="Z87" s="7">
        <f>IFERROR($Y87*($E87/($C87)),0)</f>
        <v>102289</v>
      </c>
      <c r="AA87" s="7">
        <f>IFERROR($Y87*($F87/($C87)),0)</f>
        <v>0</v>
      </c>
      <c r="AB87" s="7">
        <f>IFERROR($Y87*($H87/($C87)),0)</f>
        <v>0</v>
      </c>
      <c r="AC87" s="7">
        <v>59322.505550000002</v>
      </c>
      <c r="AD87" s="7">
        <v>0</v>
      </c>
      <c r="AE87" s="7">
        <v>0</v>
      </c>
      <c r="AF87" s="7">
        <v>0</v>
      </c>
      <c r="AG87" s="7">
        <f t="shared" si="1"/>
        <v>102289</v>
      </c>
      <c r="AH87" s="7">
        <v>59322.505550000002</v>
      </c>
    </row>
    <row r="88" spans="1:34" x14ac:dyDescent="0.35">
      <c r="A88" t="s">
        <v>109</v>
      </c>
      <c r="B88" s="9">
        <v>15562</v>
      </c>
      <c r="C88" s="10">
        <v>148191</v>
      </c>
      <c r="D88" s="30">
        <v>150711</v>
      </c>
      <c r="E88" s="10">
        <v>126351</v>
      </c>
      <c r="F88" s="10">
        <v>21840</v>
      </c>
      <c r="G88" s="10">
        <v>2520</v>
      </c>
      <c r="H88" s="10">
        <v>0</v>
      </c>
      <c r="I88" s="6">
        <v>9.5226192006168908</v>
      </c>
      <c r="J88" s="6">
        <v>8.1192006168872908</v>
      </c>
      <c r="K88" s="6">
        <v>1.4034185837296</v>
      </c>
      <c r="L88" s="6">
        <v>0.16193291350726099</v>
      </c>
      <c r="M88" s="6">
        <v>0</v>
      </c>
      <c r="N88" s="6">
        <v>24.766788412050701</v>
      </c>
      <c r="O88" s="9">
        <v>15562</v>
      </c>
      <c r="P88" s="7">
        <v>385420.76126833301</v>
      </c>
      <c r="Q88" s="4">
        <v>-15.2441692114338</v>
      </c>
      <c r="R88" s="8">
        <v>-0.61550851720510102</v>
      </c>
      <c r="S88" s="5">
        <v>21.116724245406399</v>
      </c>
      <c r="T88" s="5">
        <v>3.6500641666443099</v>
      </c>
      <c r="U88" s="5">
        <v>0</v>
      </c>
      <c r="V88" s="7">
        <v>328618.462707014</v>
      </c>
      <c r="W88" s="7">
        <v>56802.298561318799</v>
      </c>
      <c r="X88" s="7">
        <v>0</v>
      </c>
      <c r="Y88" s="7">
        <f>IF($R88&gt;0,$P88,$C88)</f>
        <v>148191</v>
      </c>
      <c r="Z88" s="7">
        <f>IFERROR($Y88*($E88/($C88)),0)</f>
        <v>126351.00000000001</v>
      </c>
      <c r="AA88" s="7">
        <f>IFERROR($Y88*($F88/($C88)),0)</f>
        <v>21840</v>
      </c>
      <c r="AB88" s="7">
        <f>IFERROR($Y88*($H88/($C88)),0)</f>
        <v>0</v>
      </c>
      <c r="AC88" s="7">
        <v>73277.262449999995</v>
      </c>
      <c r="AD88" s="7">
        <v>12666.108</v>
      </c>
      <c r="AE88" s="7">
        <v>2520</v>
      </c>
      <c r="AF88" s="7">
        <v>0</v>
      </c>
      <c r="AG88" s="7">
        <f t="shared" si="1"/>
        <v>150711</v>
      </c>
      <c r="AH88" s="7">
        <v>88463.370450000002</v>
      </c>
    </row>
    <row r="89" spans="1:34" x14ac:dyDescent="0.35">
      <c r="A89" t="s">
        <v>110</v>
      </c>
      <c r="B89" s="9">
        <v>17518</v>
      </c>
      <c r="C89" s="10">
        <v>272343</v>
      </c>
      <c r="D89" s="30">
        <v>282743</v>
      </c>
      <c r="E89" s="10">
        <v>250843</v>
      </c>
      <c r="F89" s="10">
        <v>21500</v>
      </c>
      <c r="G89" s="10">
        <v>10400</v>
      </c>
      <c r="H89" s="10">
        <v>0</v>
      </c>
      <c r="I89" s="6">
        <v>15.5464664916086</v>
      </c>
      <c r="J89" s="6">
        <v>14.3191574380637</v>
      </c>
      <c r="K89" s="6">
        <v>1.22730905354493</v>
      </c>
      <c r="L89" s="6">
        <v>0.59367507706359202</v>
      </c>
      <c r="M89" s="6">
        <v>0</v>
      </c>
      <c r="N89" s="6">
        <v>40.526399753428898</v>
      </c>
      <c r="O89" s="9">
        <v>17518</v>
      </c>
      <c r="P89" s="7">
        <v>709941.47088056698</v>
      </c>
      <c r="Q89" s="4">
        <v>-24.9799332618203</v>
      </c>
      <c r="R89" s="8">
        <v>-0.61638668655008599</v>
      </c>
      <c r="S89" s="5">
        <v>37.327060704146497</v>
      </c>
      <c r="T89" s="5">
        <v>3.1993390492824201</v>
      </c>
      <c r="U89" s="5">
        <v>0</v>
      </c>
      <c r="V89" s="7">
        <v>653895.44941523799</v>
      </c>
      <c r="W89" s="7">
        <v>56046.021465329402</v>
      </c>
      <c r="X89" s="7">
        <v>0</v>
      </c>
      <c r="Y89" s="7">
        <f>IF($R89&gt;0,$P89,$C89)</f>
        <v>272343</v>
      </c>
      <c r="Z89" s="7">
        <f>IFERROR($Y89*($E89/($C89)),0)</f>
        <v>250843</v>
      </c>
      <c r="AA89" s="7">
        <f>IFERROR($Y89*($F89/($C89)),0)</f>
        <v>21500</v>
      </c>
      <c r="AB89" s="7">
        <f>IFERROR($Y89*($H89/($C89)),0)</f>
        <v>0</v>
      </c>
      <c r="AC89" s="7">
        <v>145476.39785000001</v>
      </c>
      <c r="AD89" s="7">
        <v>12468.924999999999</v>
      </c>
      <c r="AE89" s="7">
        <v>10400</v>
      </c>
      <c r="AF89" s="7">
        <v>0</v>
      </c>
      <c r="AG89" s="7">
        <f t="shared" si="1"/>
        <v>282743</v>
      </c>
      <c r="AH89" s="7">
        <v>168345.32285</v>
      </c>
    </row>
    <row r="90" spans="1:34" x14ac:dyDescent="0.35">
      <c r="A90" t="s">
        <v>280</v>
      </c>
      <c r="B90" s="9">
        <v>4701</v>
      </c>
      <c r="C90" s="10">
        <v>129968</v>
      </c>
      <c r="D90" s="30">
        <v>129968</v>
      </c>
      <c r="E90" s="10">
        <v>127968</v>
      </c>
      <c r="F90" s="10">
        <v>0</v>
      </c>
      <c r="G90" s="10">
        <v>0</v>
      </c>
      <c r="H90" s="10">
        <v>2000</v>
      </c>
      <c r="I90" s="6">
        <v>27.646883641778299</v>
      </c>
      <c r="J90" s="6">
        <v>27.2214422463306</v>
      </c>
      <c r="K90" s="6">
        <v>0</v>
      </c>
      <c r="L90" s="6">
        <v>0</v>
      </c>
      <c r="M90" s="6">
        <v>0.42544139544777698</v>
      </c>
      <c r="N90" s="6">
        <v>8.5410378114893692</v>
      </c>
      <c r="O90" s="9">
        <v>4701</v>
      </c>
      <c r="P90" s="7">
        <v>40151.4187518115</v>
      </c>
      <c r="Q90" s="4">
        <v>19.105845830288999</v>
      </c>
      <c r="R90" s="8">
        <v>2.23694663950414</v>
      </c>
      <c r="S90" s="5">
        <v>8.4096048770518195</v>
      </c>
      <c r="T90" s="5">
        <v>0</v>
      </c>
      <c r="U90" s="5">
        <v>0.131432934437544</v>
      </c>
      <c r="V90" s="7">
        <v>39533.552527020598</v>
      </c>
      <c r="W90" s="7">
        <v>0</v>
      </c>
      <c r="X90" s="7">
        <v>617.86622479089499</v>
      </c>
      <c r="Y90" s="7">
        <f>IF($R90&gt;0,$P90,$C90)</f>
        <v>40151.4187518115</v>
      </c>
      <c r="Z90" s="7">
        <f>IFERROR($Y90*($E90/($C90)),0)</f>
        <v>39533.552527020605</v>
      </c>
      <c r="AA90" s="7">
        <f>IFERROR($Y90*($F90/($C90)),0)</f>
        <v>0</v>
      </c>
      <c r="AB90" s="7">
        <f>IFERROR($Y90*($H90/($C90)),0)</f>
        <v>617.86622479089465</v>
      </c>
      <c r="AC90" s="7">
        <v>22927.4837880456</v>
      </c>
      <c r="AD90" s="7">
        <v>0</v>
      </c>
      <c r="AE90" s="7">
        <v>0</v>
      </c>
      <c r="AF90" s="7">
        <v>617.86622479089499</v>
      </c>
      <c r="AG90" s="7">
        <f t="shared" si="1"/>
        <v>40151.4187518115</v>
      </c>
      <c r="AH90" s="7">
        <v>23545.350012836501</v>
      </c>
    </row>
    <row r="91" spans="1:34" x14ac:dyDescent="0.35">
      <c r="A91" t="s">
        <v>6</v>
      </c>
      <c r="B91" s="9">
        <v>88950</v>
      </c>
      <c r="C91" s="10">
        <v>8159425</v>
      </c>
      <c r="D91" s="30">
        <v>8199425</v>
      </c>
      <c r="E91" s="10">
        <v>6845675</v>
      </c>
      <c r="F91" s="10">
        <v>979532</v>
      </c>
      <c r="G91" s="10">
        <v>40000</v>
      </c>
      <c r="H91" s="10">
        <v>334218</v>
      </c>
      <c r="I91" s="6">
        <v>91.730466554244003</v>
      </c>
      <c r="J91" s="6">
        <v>76.960933108487893</v>
      </c>
      <c r="K91" s="6">
        <v>11.0121641371557</v>
      </c>
      <c r="L91" s="6">
        <v>0.44969083754918499</v>
      </c>
      <c r="M91" s="6">
        <v>3.7573693086003401</v>
      </c>
      <c r="N91" s="6">
        <v>41.552354804708301</v>
      </c>
      <c r="O91" s="9">
        <v>88950</v>
      </c>
      <c r="P91" s="7">
        <v>3696081.9598788</v>
      </c>
      <c r="Q91" s="4">
        <v>50.178111749535702</v>
      </c>
      <c r="R91" s="8">
        <v>1.2075876802979699</v>
      </c>
      <c r="S91" s="5">
        <v>34.862005163074699</v>
      </c>
      <c r="T91" s="5">
        <v>4.9883246928019398</v>
      </c>
      <c r="U91" s="5">
        <v>1.70202494883156</v>
      </c>
      <c r="V91" s="7">
        <v>3100975.3592555001</v>
      </c>
      <c r="W91" s="7">
        <v>443711.48142473301</v>
      </c>
      <c r="X91" s="7">
        <v>151395.11919856799</v>
      </c>
      <c r="Y91" s="7">
        <f>IF($R91&gt;0,$P91,$C91)</f>
        <v>3696081.9598788</v>
      </c>
      <c r="Z91" s="7">
        <f>IFERROR($Y91*($E91/($C91)),0)</f>
        <v>3100975.3592554992</v>
      </c>
      <c r="AA91" s="7">
        <f>IFERROR($Y91*($F91/($C91)),0)</f>
        <v>443711.48142473283</v>
      </c>
      <c r="AB91" s="7">
        <f>IFERROR($Y91*($H91/($C91)),0)</f>
        <v>151395.11919856764</v>
      </c>
      <c r="AC91" s="7">
        <v>1798410.6596002299</v>
      </c>
      <c r="AD91" s="7">
        <v>257330.473652274</v>
      </c>
      <c r="AE91" s="7">
        <v>40000</v>
      </c>
      <c r="AF91" s="7">
        <v>151395.11919856799</v>
      </c>
      <c r="AG91" s="7">
        <f t="shared" si="1"/>
        <v>3736081.9598788</v>
      </c>
      <c r="AH91" s="7">
        <v>2247136.2524510701</v>
      </c>
    </row>
    <row r="92" spans="1:34" x14ac:dyDescent="0.35">
      <c r="A92" t="s">
        <v>64</v>
      </c>
      <c r="B92" s="9">
        <v>147654</v>
      </c>
      <c r="C92" s="10">
        <v>3803400</v>
      </c>
      <c r="D92" s="30">
        <v>3806400</v>
      </c>
      <c r="E92" s="10">
        <v>3486450</v>
      </c>
      <c r="F92" s="10">
        <v>316950</v>
      </c>
      <c r="G92" s="10">
        <v>3000</v>
      </c>
      <c r="H92" s="10">
        <v>0</v>
      </c>
      <c r="I92" s="6">
        <v>25.758868706570802</v>
      </c>
      <c r="J92" s="6">
        <v>23.612296314356499</v>
      </c>
      <c r="K92" s="6">
        <v>2.1465723922142299</v>
      </c>
      <c r="L92" s="6">
        <v>2.03177699215734E-2</v>
      </c>
      <c r="M92" s="6">
        <v>0</v>
      </c>
      <c r="N92" s="6">
        <v>47.281284489236199</v>
      </c>
      <c r="O92" s="9">
        <v>147654</v>
      </c>
      <c r="P92" s="7">
        <v>6981270.7799736802</v>
      </c>
      <c r="Q92" s="4">
        <v>-21.522415782665401</v>
      </c>
      <c r="R92" s="8">
        <v>-0.455199473008503</v>
      </c>
      <c r="S92" s="5">
        <v>43.341177448466503</v>
      </c>
      <c r="T92" s="5">
        <v>3.9401070407696799</v>
      </c>
      <c r="U92" s="5">
        <v>0</v>
      </c>
      <c r="V92" s="7">
        <v>6399498.2149758805</v>
      </c>
      <c r="W92" s="7">
        <v>581772.56499780703</v>
      </c>
      <c r="X92" s="7">
        <v>0</v>
      </c>
      <c r="Y92" s="7">
        <f>IF($R92&gt;0,$P92,$C92)</f>
        <v>3803400</v>
      </c>
      <c r="Z92" s="7">
        <f>IFERROR($Y92*($E92/($C92)),0)</f>
        <v>3486450</v>
      </c>
      <c r="AA92" s="7">
        <f>IFERROR($Y92*($F92/($C92)),0)</f>
        <v>316950</v>
      </c>
      <c r="AB92" s="7">
        <f>IFERROR($Y92*($H92/($C92)),0)</f>
        <v>0</v>
      </c>
      <c r="AC92" s="7">
        <v>2021966.6775</v>
      </c>
      <c r="AD92" s="7">
        <v>183815.1525</v>
      </c>
      <c r="AE92" s="7">
        <v>3000</v>
      </c>
      <c r="AF92" s="7">
        <v>0</v>
      </c>
      <c r="AG92" s="7">
        <f t="shared" si="1"/>
        <v>3806400</v>
      </c>
      <c r="AH92" s="7">
        <v>2208781.83</v>
      </c>
    </row>
    <row r="93" spans="1:34" x14ac:dyDescent="0.35">
      <c r="A93" t="s">
        <v>282</v>
      </c>
      <c r="B93" s="9">
        <v>15391</v>
      </c>
      <c r="C93" s="10">
        <v>107320</v>
      </c>
      <c r="D93" s="30">
        <v>113776</v>
      </c>
      <c r="E93" s="10">
        <v>103000</v>
      </c>
      <c r="F93" s="10">
        <v>4320</v>
      </c>
      <c r="G93" s="10">
        <v>6456</v>
      </c>
      <c r="H93" s="10">
        <v>0</v>
      </c>
      <c r="I93" s="6">
        <v>6.9729062439087803</v>
      </c>
      <c r="J93" s="6">
        <v>6.6922227275680601</v>
      </c>
      <c r="K93" s="6">
        <v>0.28068351634071897</v>
      </c>
      <c r="L93" s="6">
        <v>0.419465921642518</v>
      </c>
      <c r="M93" s="6">
        <v>0</v>
      </c>
      <c r="N93" s="6">
        <v>35.9087986892144</v>
      </c>
      <c r="O93" s="9">
        <v>15391</v>
      </c>
      <c r="P93" s="7">
        <v>552672.32062569796</v>
      </c>
      <c r="Q93" s="4">
        <v>-28.935892445305601</v>
      </c>
      <c r="R93" s="8">
        <v>-0.80581622057985502</v>
      </c>
      <c r="S93" s="5">
        <v>34.463345741605302</v>
      </c>
      <c r="T93" s="5">
        <v>1.4454529476090801</v>
      </c>
      <c r="U93" s="5">
        <v>0</v>
      </c>
      <c r="V93" s="7">
        <v>530425.35430904699</v>
      </c>
      <c r="W93" s="7">
        <v>22246.966316651298</v>
      </c>
      <c r="X93" s="7">
        <v>0</v>
      </c>
      <c r="Y93" s="7">
        <f>IF($R93&gt;0,$P93,$C93)</f>
        <v>107320</v>
      </c>
      <c r="Z93" s="7">
        <f>IFERROR($Y93*($E93/($C93)),0)</f>
        <v>103000</v>
      </c>
      <c r="AA93" s="7">
        <f>IFERROR($Y93*($F93/($C93)),0)</f>
        <v>4320</v>
      </c>
      <c r="AB93" s="7">
        <f>IFERROR($Y93*($H93/($C93)),0)</f>
        <v>0</v>
      </c>
      <c r="AC93" s="7">
        <v>59734.85</v>
      </c>
      <c r="AD93" s="7">
        <v>2505.384</v>
      </c>
      <c r="AE93" s="7">
        <v>6456</v>
      </c>
      <c r="AF93" s="7">
        <v>0</v>
      </c>
      <c r="AG93" s="7">
        <f t="shared" si="1"/>
        <v>113776</v>
      </c>
      <c r="AH93" s="7">
        <v>68696.233999999997</v>
      </c>
    </row>
    <row r="94" spans="1:34" x14ac:dyDescent="0.35">
      <c r="A94" t="s">
        <v>85</v>
      </c>
      <c r="B94" s="9">
        <v>72704</v>
      </c>
      <c r="C94" s="10">
        <v>1016084</v>
      </c>
      <c r="D94" s="30">
        <v>1022994</v>
      </c>
      <c r="E94" s="10">
        <v>872976</v>
      </c>
      <c r="F94" s="10">
        <v>143108</v>
      </c>
      <c r="G94" s="10">
        <v>6910</v>
      </c>
      <c r="H94" s="10">
        <v>0</v>
      </c>
      <c r="I94" s="6">
        <v>13.975627200704199</v>
      </c>
      <c r="J94" s="6">
        <v>12.007262323943699</v>
      </c>
      <c r="K94" s="6">
        <v>1.9683648767605599</v>
      </c>
      <c r="L94" s="6">
        <v>9.5042913732394402E-2</v>
      </c>
      <c r="M94" s="6">
        <v>0</v>
      </c>
      <c r="N94" s="6">
        <v>49.6797244254467</v>
      </c>
      <c r="O94" s="9">
        <v>72704</v>
      </c>
      <c r="P94" s="7">
        <v>3611914.6846276801</v>
      </c>
      <c r="Q94" s="4">
        <v>-35.704097224742497</v>
      </c>
      <c r="R94" s="8">
        <v>-0.71868549267665205</v>
      </c>
      <c r="S94" s="5">
        <v>42.682698585971998</v>
      </c>
      <c r="T94" s="5">
        <v>6.99702583947471</v>
      </c>
      <c r="U94" s="5">
        <v>0</v>
      </c>
      <c r="V94" s="7">
        <v>3103202.9179945099</v>
      </c>
      <c r="W94" s="7">
        <v>508711.76663317002</v>
      </c>
      <c r="X94" s="7">
        <v>0</v>
      </c>
      <c r="Y94" s="7">
        <f>IF($R94&gt;0,$P94,$C94)</f>
        <v>1016084</v>
      </c>
      <c r="Z94" s="7">
        <f>IFERROR($Y94*($E94/($C94)),0)</f>
        <v>872976</v>
      </c>
      <c r="AA94" s="7">
        <f>IFERROR($Y94*($F94/($C94)),0)</f>
        <v>143108</v>
      </c>
      <c r="AB94" s="7">
        <f>IFERROR($Y94*($H94/($C94)),0)</f>
        <v>0</v>
      </c>
      <c r="AC94" s="7">
        <v>506282.43119999999</v>
      </c>
      <c r="AD94" s="7">
        <v>82995.484599999996</v>
      </c>
      <c r="AE94" s="7">
        <v>6910</v>
      </c>
      <c r="AF94" s="7">
        <v>0</v>
      </c>
      <c r="AG94" s="7">
        <f t="shared" si="1"/>
        <v>1022994</v>
      </c>
      <c r="AH94" s="7">
        <v>596187.91579999996</v>
      </c>
    </row>
    <row r="95" spans="1:34" x14ac:dyDescent="0.35">
      <c r="A95" t="s">
        <v>153</v>
      </c>
      <c r="B95" s="9">
        <v>7023</v>
      </c>
      <c r="C95" s="10">
        <v>129950</v>
      </c>
      <c r="D95" s="30">
        <v>131300</v>
      </c>
      <c r="E95" s="10">
        <v>127700</v>
      </c>
      <c r="F95" s="10">
        <v>2250</v>
      </c>
      <c r="G95" s="10">
        <v>1350</v>
      </c>
      <c r="H95" s="10">
        <v>0</v>
      </c>
      <c r="I95" s="6">
        <v>18.503488537662001</v>
      </c>
      <c r="J95" s="6">
        <v>18.1831126299302</v>
      </c>
      <c r="K95" s="6">
        <v>0.32037590773173902</v>
      </c>
      <c r="L95" s="6">
        <v>0.19222554463904301</v>
      </c>
      <c r="M95" s="6">
        <v>0</v>
      </c>
      <c r="N95" s="6">
        <v>33.494323397564699</v>
      </c>
      <c r="O95" s="9">
        <v>7023</v>
      </c>
      <c r="P95" s="7">
        <v>235230.633221097</v>
      </c>
      <c r="Q95" s="4">
        <v>-14.990834859902799</v>
      </c>
      <c r="R95" s="8">
        <v>-0.447563447751051</v>
      </c>
      <c r="S95" s="5">
        <v>32.914390903186003</v>
      </c>
      <c r="T95" s="5">
        <v>0.57993249437876604</v>
      </c>
      <c r="U95" s="5">
        <v>0</v>
      </c>
      <c r="V95" s="7">
        <v>231157.76731307499</v>
      </c>
      <c r="W95" s="7">
        <v>4072.86590802207</v>
      </c>
      <c r="X95" s="7">
        <v>0</v>
      </c>
      <c r="Y95" s="7">
        <f>IF($R95&gt;0,$P95,$C95)</f>
        <v>129950</v>
      </c>
      <c r="Z95" s="7">
        <f>IFERROR($Y95*($E95/($C95)),0)</f>
        <v>127700</v>
      </c>
      <c r="AA95" s="7">
        <f>IFERROR($Y95*($F95/($C95)),0)</f>
        <v>2250</v>
      </c>
      <c r="AB95" s="7">
        <f>IFERROR($Y95*($H95/($C95)),0)</f>
        <v>0</v>
      </c>
      <c r="AC95" s="7">
        <v>74059.615000000005</v>
      </c>
      <c r="AD95" s="7">
        <v>1304.8875</v>
      </c>
      <c r="AE95" s="7">
        <v>1350</v>
      </c>
      <c r="AF95" s="7">
        <v>0</v>
      </c>
      <c r="AG95" s="7">
        <f t="shared" si="1"/>
        <v>131300</v>
      </c>
      <c r="AH95" s="7">
        <v>76714.502500000002</v>
      </c>
    </row>
    <row r="96" spans="1:34" x14ac:dyDescent="0.35">
      <c r="A96" t="s">
        <v>95</v>
      </c>
      <c r="B96" s="9">
        <v>31751</v>
      </c>
      <c r="C96" s="10">
        <v>2777238</v>
      </c>
      <c r="D96" s="30">
        <v>2781438</v>
      </c>
      <c r="E96" s="10">
        <v>2656278</v>
      </c>
      <c r="F96" s="10">
        <v>120960</v>
      </c>
      <c r="G96" s="10">
        <v>4200</v>
      </c>
      <c r="H96" s="10">
        <v>0</v>
      </c>
      <c r="I96" s="6">
        <v>87.469308053289694</v>
      </c>
      <c r="J96" s="6">
        <v>83.659664262542904</v>
      </c>
      <c r="K96" s="6">
        <v>3.8096437907467502</v>
      </c>
      <c r="L96" s="6">
        <v>0.13227929828981799</v>
      </c>
      <c r="M96" s="6">
        <v>0</v>
      </c>
      <c r="N96" s="6">
        <v>44.830366143577301</v>
      </c>
      <c r="O96" s="9">
        <v>31751</v>
      </c>
      <c r="P96" s="7">
        <v>1423408.95542472</v>
      </c>
      <c r="Q96" s="4">
        <v>42.638941909712301</v>
      </c>
      <c r="R96" s="8">
        <v>0.95111741387865201</v>
      </c>
      <c r="S96" s="5">
        <v>42.877821533166902</v>
      </c>
      <c r="T96" s="5">
        <v>1.95254461041046</v>
      </c>
      <c r="U96" s="5">
        <v>0</v>
      </c>
      <c r="V96" s="7">
        <v>1361413.7114995799</v>
      </c>
      <c r="W96" s="7">
        <v>61995.2439251424</v>
      </c>
      <c r="X96" s="7">
        <v>0</v>
      </c>
      <c r="Y96" s="7">
        <f>IF($R96&gt;0,$P96,$C96)</f>
        <v>1423408.95542472</v>
      </c>
      <c r="Z96" s="7">
        <f>IFERROR($Y96*($E96/($C96)),0)</f>
        <v>1361413.7114995779</v>
      </c>
      <c r="AA96" s="7">
        <f>IFERROR($Y96*($F96/($C96)),0)</f>
        <v>61995.243925142218</v>
      </c>
      <c r="AB96" s="7">
        <f>IFERROR($Y96*($H96/($C96)),0)</f>
        <v>0</v>
      </c>
      <c r="AC96" s="7">
        <v>789551.88198418205</v>
      </c>
      <c r="AD96" s="7">
        <v>35954.1417143863</v>
      </c>
      <c r="AE96" s="7">
        <v>4200</v>
      </c>
      <c r="AF96" s="7">
        <v>0</v>
      </c>
      <c r="AG96" s="7">
        <f t="shared" si="1"/>
        <v>1427608.95542472</v>
      </c>
      <c r="AH96" s="7">
        <v>829706.02369856799</v>
      </c>
    </row>
    <row r="97" spans="1:34" x14ac:dyDescent="0.35">
      <c r="A97" t="s">
        <v>210</v>
      </c>
      <c r="B97" s="9">
        <v>30180</v>
      </c>
      <c r="C97" s="10">
        <v>572956</v>
      </c>
      <c r="D97" s="30">
        <v>575206</v>
      </c>
      <c r="E97" s="10">
        <v>521956</v>
      </c>
      <c r="F97" s="10">
        <v>31000</v>
      </c>
      <c r="G97" s="10">
        <v>2250</v>
      </c>
      <c r="H97" s="10">
        <v>20000</v>
      </c>
      <c r="I97" s="6">
        <v>18.9846255798542</v>
      </c>
      <c r="J97" s="6">
        <v>17.2947647448641</v>
      </c>
      <c r="K97" s="6">
        <v>1.0271703114645501</v>
      </c>
      <c r="L97" s="6">
        <v>7.45526838966203E-2</v>
      </c>
      <c r="M97" s="6">
        <v>0.66269052352551405</v>
      </c>
      <c r="N97" s="6">
        <v>39.071649002445298</v>
      </c>
      <c r="O97" s="9">
        <v>30180</v>
      </c>
      <c r="P97" s="7">
        <v>1179182.3668938</v>
      </c>
      <c r="Q97" s="4">
        <v>-20.087023422591098</v>
      </c>
      <c r="R97" s="8">
        <v>-0.51410738823267899</v>
      </c>
      <c r="S97" s="5">
        <v>35.593800617709498</v>
      </c>
      <c r="T97" s="5">
        <v>2.1139862730747301</v>
      </c>
      <c r="U97" s="5">
        <v>1.36386211166112</v>
      </c>
      <c r="V97" s="7">
        <v>1074220.9026424701</v>
      </c>
      <c r="W97" s="7">
        <v>63800.105721395303</v>
      </c>
      <c r="X97" s="7">
        <v>41161.358529932499</v>
      </c>
      <c r="Y97" s="7">
        <f>IF($R97&gt;0,$P97,$C97)</f>
        <v>572956</v>
      </c>
      <c r="Z97" s="7">
        <f>IFERROR($Y97*($E97/($C97)),0)</f>
        <v>521956</v>
      </c>
      <c r="AA97" s="7">
        <f>IFERROR($Y97*($F97/($C97)),0)</f>
        <v>31000</v>
      </c>
      <c r="AB97" s="7">
        <f>IFERROR($Y97*($H97/($C97)),0)</f>
        <v>20000</v>
      </c>
      <c r="AC97" s="7">
        <v>302708.38219999999</v>
      </c>
      <c r="AD97" s="7">
        <v>17978.45</v>
      </c>
      <c r="AE97" s="7">
        <v>2250</v>
      </c>
      <c r="AF97" s="7">
        <v>20000</v>
      </c>
      <c r="AG97" s="7">
        <f t="shared" si="1"/>
        <v>575206</v>
      </c>
      <c r="AH97" s="7">
        <v>342936.8322</v>
      </c>
    </row>
    <row r="98" spans="1:34" x14ac:dyDescent="0.35">
      <c r="A98" t="s">
        <v>93</v>
      </c>
      <c r="B98" s="9">
        <v>66301</v>
      </c>
      <c r="C98" s="10">
        <v>2007686</v>
      </c>
      <c r="D98" s="30">
        <v>2010686</v>
      </c>
      <c r="E98" s="10">
        <v>1995186</v>
      </c>
      <c r="F98" s="10">
        <v>10000</v>
      </c>
      <c r="G98" s="10">
        <v>3000</v>
      </c>
      <c r="H98" s="10">
        <v>2500</v>
      </c>
      <c r="I98" s="6">
        <v>30.281383387882499</v>
      </c>
      <c r="J98" s="6">
        <v>30.0928492782914</v>
      </c>
      <c r="K98" s="6">
        <v>0.150827287672886</v>
      </c>
      <c r="L98" s="6">
        <v>4.5248186301865702E-2</v>
      </c>
      <c r="M98" s="6">
        <v>3.7706821918221403E-2</v>
      </c>
      <c r="N98" s="6">
        <v>28.6809372769867</v>
      </c>
      <c r="O98" s="9">
        <v>66301</v>
      </c>
      <c r="P98" s="7">
        <v>1901574.8224015001</v>
      </c>
      <c r="Q98" s="4">
        <v>1.6004461108957999</v>
      </c>
      <c r="R98" s="8">
        <v>5.5801736722878498E-2</v>
      </c>
      <c r="S98" s="5">
        <v>28.502367662035802</v>
      </c>
      <c r="T98" s="5">
        <v>0.142855691960729</v>
      </c>
      <c r="U98" s="5">
        <v>3.5713922990182098E-2</v>
      </c>
      <c r="V98" s="7">
        <v>1889735.4783606399</v>
      </c>
      <c r="W98" s="7">
        <v>9471.4752326882608</v>
      </c>
      <c r="X98" s="7">
        <v>2367.8688081720702</v>
      </c>
      <c r="Y98" s="7">
        <f>IF($R98&gt;0,$P98,$C98)</f>
        <v>1901574.8224015001</v>
      </c>
      <c r="Z98" s="7">
        <f>IFERROR($Y98*($E98/($C98)),0)</f>
        <v>1889735.4783606397</v>
      </c>
      <c r="AA98" s="7">
        <f>IFERROR($Y98*($F98/($C98)),0)</f>
        <v>9471.4752326882808</v>
      </c>
      <c r="AB98" s="7">
        <f>IFERROR($Y98*($H98/($C98)),0)</f>
        <v>2367.8688081720702</v>
      </c>
      <c r="AC98" s="7">
        <v>1095952.0906752499</v>
      </c>
      <c r="AD98" s="7">
        <v>5492.9820611975601</v>
      </c>
      <c r="AE98" s="7">
        <v>3000</v>
      </c>
      <c r="AF98" s="7">
        <v>2367.8688081720702</v>
      </c>
      <c r="AG98" s="7">
        <f t="shared" si="1"/>
        <v>1904574.8224015001</v>
      </c>
      <c r="AH98" s="7">
        <v>1106812.9415446201</v>
      </c>
    </row>
    <row r="99" spans="1:34" x14ac:dyDescent="0.35">
      <c r="A99" t="s">
        <v>195</v>
      </c>
      <c r="B99" s="9">
        <v>98084</v>
      </c>
      <c r="C99" s="10">
        <v>1930000</v>
      </c>
      <c r="D99" s="30">
        <v>1935000</v>
      </c>
      <c r="E99" s="10">
        <v>1720000</v>
      </c>
      <c r="F99" s="10">
        <v>210000</v>
      </c>
      <c r="G99" s="10">
        <v>5000</v>
      </c>
      <c r="H99" s="10">
        <v>0</v>
      </c>
      <c r="I99" s="6">
        <v>19.677011541128</v>
      </c>
      <c r="J99" s="6">
        <v>17.535989559969</v>
      </c>
      <c r="K99" s="6">
        <v>2.1410219811590099</v>
      </c>
      <c r="L99" s="6">
        <v>5.09767138371192E-2</v>
      </c>
      <c r="M99" s="6">
        <v>0</v>
      </c>
      <c r="N99" s="6">
        <v>45.274190642624298</v>
      </c>
      <c r="O99" s="9">
        <v>98084</v>
      </c>
      <c r="P99" s="7">
        <v>4440673.71499117</v>
      </c>
      <c r="Q99" s="4">
        <v>-25.597179101496302</v>
      </c>
      <c r="R99" s="8">
        <v>-0.56538126332395</v>
      </c>
      <c r="S99" s="5">
        <v>40.347983370628903</v>
      </c>
      <c r="T99" s="5">
        <v>4.9262072719953904</v>
      </c>
      <c r="U99" s="5">
        <v>0</v>
      </c>
      <c r="V99" s="7">
        <v>3957491.6009247699</v>
      </c>
      <c r="W99" s="7">
        <v>483182.11406639603</v>
      </c>
      <c r="X99" s="7">
        <v>0</v>
      </c>
      <c r="Y99" s="7">
        <f>IF($R99&gt;0,$P99,$C99)</f>
        <v>1930000</v>
      </c>
      <c r="Z99" s="7">
        <f>IFERROR($Y99*($E99/($C99)),0)</f>
        <v>1720000</v>
      </c>
      <c r="AA99" s="7">
        <f>IFERROR($Y99*($F99/($C99)),0)</f>
        <v>210000</v>
      </c>
      <c r="AB99" s="7">
        <f>IFERROR($Y99*($H99/($C99)),0)</f>
        <v>0</v>
      </c>
      <c r="AC99" s="7">
        <v>997514</v>
      </c>
      <c r="AD99" s="7">
        <v>121789.5</v>
      </c>
      <c r="AE99" s="7">
        <v>5000</v>
      </c>
      <c r="AF99" s="7">
        <v>0</v>
      </c>
      <c r="AG99" s="7">
        <f t="shared" si="1"/>
        <v>1935000</v>
      </c>
      <c r="AH99" s="7">
        <v>1124303.5</v>
      </c>
    </row>
    <row r="100" spans="1:34" x14ac:dyDescent="0.35">
      <c r="A100" t="s">
        <v>41</v>
      </c>
      <c r="B100" s="9">
        <v>34154</v>
      </c>
      <c r="C100" s="10">
        <v>1885280</v>
      </c>
      <c r="D100" s="30">
        <v>1890280</v>
      </c>
      <c r="E100" s="10">
        <v>1870280</v>
      </c>
      <c r="F100" s="10">
        <v>0</v>
      </c>
      <c r="G100" s="10">
        <v>5000</v>
      </c>
      <c r="H100" s="10">
        <v>15000</v>
      </c>
      <c r="I100" s="6">
        <v>55.199390993734298</v>
      </c>
      <c r="J100" s="6">
        <v>54.760203782865801</v>
      </c>
      <c r="K100" s="6">
        <v>0</v>
      </c>
      <c r="L100" s="6">
        <v>0.14639573695614</v>
      </c>
      <c r="M100" s="6">
        <v>0.439187210868419</v>
      </c>
      <c r="N100" s="6">
        <v>42.5778194003328</v>
      </c>
      <c r="O100" s="9">
        <v>34154</v>
      </c>
      <c r="P100" s="7">
        <v>1454202.8437989701</v>
      </c>
      <c r="Q100" s="4">
        <v>12.6215715934014</v>
      </c>
      <c r="R100" s="8">
        <v>0.29643536872399701</v>
      </c>
      <c r="S100" s="5">
        <v>42.239054181901103</v>
      </c>
      <c r="T100" s="5">
        <v>0</v>
      </c>
      <c r="U100" s="5">
        <v>0.33876521843174101</v>
      </c>
      <c r="V100" s="7">
        <v>1442632.6565286501</v>
      </c>
      <c r="W100" s="7">
        <v>0</v>
      </c>
      <c r="X100" s="7">
        <v>11570.1872703177</v>
      </c>
      <c r="Y100" s="7">
        <f>IF($R100&gt;0,$P100,$C100)</f>
        <v>1454202.8437989701</v>
      </c>
      <c r="Z100" s="7">
        <f>IFERROR($Y100*($E100/($C100)),0)</f>
        <v>1442632.6565286524</v>
      </c>
      <c r="AA100" s="7">
        <f>IFERROR($Y100*($F100/($C100)),0)</f>
        <v>0</v>
      </c>
      <c r="AB100" s="7">
        <f>IFERROR($Y100*($H100/($C100)),0)</f>
        <v>11570.187270317698</v>
      </c>
      <c r="AC100" s="7">
        <v>836654.80915379105</v>
      </c>
      <c r="AD100" s="7">
        <v>0</v>
      </c>
      <c r="AE100" s="7">
        <v>5000</v>
      </c>
      <c r="AF100" s="7">
        <v>11570.1872703177</v>
      </c>
      <c r="AG100" s="7">
        <f t="shared" si="1"/>
        <v>1459202.8437989701</v>
      </c>
      <c r="AH100" s="7">
        <v>853224.99642410805</v>
      </c>
    </row>
    <row r="101" spans="1:34" x14ac:dyDescent="0.35">
      <c r="A101" t="s">
        <v>185</v>
      </c>
      <c r="B101" s="9">
        <v>12061</v>
      </c>
      <c r="C101" s="10">
        <v>542100</v>
      </c>
      <c r="D101" s="30">
        <v>552800</v>
      </c>
      <c r="E101" s="10">
        <v>526500</v>
      </c>
      <c r="F101" s="10">
        <v>15600</v>
      </c>
      <c r="G101" s="10">
        <v>10700</v>
      </c>
      <c r="H101" s="10">
        <v>0</v>
      </c>
      <c r="I101" s="6">
        <v>44.946521847276301</v>
      </c>
      <c r="J101" s="6">
        <v>43.653096758146098</v>
      </c>
      <c r="K101" s="6">
        <v>1.2934250891302499</v>
      </c>
      <c r="L101" s="6">
        <v>0.88715695215985402</v>
      </c>
      <c r="M101" s="6">
        <v>0</v>
      </c>
      <c r="N101" s="6">
        <v>28.181557607065798</v>
      </c>
      <c r="O101" s="9">
        <v>12061</v>
      </c>
      <c r="P101" s="7">
        <v>339897.76629882102</v>
      </c>
      <c r="Q101" s="4">
        <v>16.764964240210499</v>
      </c>
      <c r="R101" s="8">
        <v>0.59489132836316805</v>
      </c>
      <c r="S101" s="5">
        <v>27.370577532042301</v>
      </c>
      <c r="T101" s="5">
        <v>0.81098007502347702</v>
      </c>
      <c r="U101" s="5">
        <v>0</v>
      </c>
      <c r="V101" s="7">
        <v>330116.53561396297</v>
      </c>
      <c r="W101" s="7">
        <v>9781.2306848581502</v>
      </c>
      <c r="X101" s="7">
        <v>0</v>
      </c>
      <c r="Y101" s="7">
        <f>IF($R101&gt;0,$P101,$C101)</f>
        <v>339897.76629882102</v>
      </c>
      <c r="Z101" s="7">
        <f>IFERROR($Y101*($E101/($C101)),0)</f>
        <v>330116.53561396286</v>
      </c>
      <c r="AA101" s="7">
        <f>IFERROR($Y101*($F101/($C101)),0)</f>
        <v>9781.2306848581593</v>
      </c>
      <c r="AB101" s="7">
        <f>IFERROR($Y101*($H101/($C101)),0)</f>
        <v>0</v>
      </c>
      <c r="AC101" s="7">
        <v>191451.08482931799</v>
      </c>
      <c r="AD101" s="7">
        <v>5672.6247356834901</v>
      </c>
      <c r="AE101" s="7">
        <v>10700</v>
      </c>
      <c r="AF101" s="7">
        <v>0</v>
      </c>
      <c r="AG101" s="7">
        <f t="shared" si="1"/>
        <v>350597.76629882102</v>
      </c>
      <c r="AH101" s="7">
        <v>207823.70956500099</v>
      </c>
    </row>
    <row r="102" spans="1:34" x14ac:dyDescent="0.35">
      <c r="A102" t="s">
        <v>47</v>
      </c>
      <c r="B102" s="9">
        <v>9957</v>
      </c>
      <c r="C102" s="10">
        <v>60600</v>
      </c>
      <c r="D102" s="30">
        <v>64050</v>
      </c>
      <c r="E102" s="10">
        <v>59500</v>
      </c>
      <c r="F102" s="10">
        <v>0</v>
      </c>
      <c r="G102" s="10">
        <v>3450</v>
      </c>
      <c r="H102" s="10">
        <v>1100</v>
      </c>
      <c r="I102" s="6">
        <v>6.0861705332931599</v>
      </c>
      <c r="J102" s="6">
        <v>5.9756954906096196</v>
      </c>
      <c r="K102" s="6">
        <v>0</v>
      </c>
      <c r="L102" s="6">
        <v>0.34648990659837298</v>
      </c>
      <c r="M102" s="6">
        <v>0.110475042683539</v>
      </c>
      <c r="N102" s="6">
        <v>28.994761926816899</v>
      </c>
      <c r="O102" s="9">
        <v>9957</v>
      </c>
      <c r="P102" s="7">
        <v>288700.844505316</v>
      </c>
      <c r="Q102" s="4">
        <v>-22.9085913935237</v>
      </c>
      <c r="R102" s="8">
        <v>-0.79009413670459705</v>
      </c>
      <c r="S102" s="5">
        <v>28.468454367089201</v>
      </c>
      <c r="T102" s="5">
        <v>0</v>
      </c>
      <c r="U102" s="5">
        <v>0.52630755972769905</v>
      </c>
      <c r="V102" s="7">
        <v>283460.40013310697</v>
      </c>
      <c r="W102" s="7">
        <v>0</v>
      </c>
      <c r="X102" s="7">
        <v>5240.4443722086999</v>
      </c>
      <c r="Y102" s="7">
        <f>IF($R102&gt;0,$P102,$C102)</f>
        <v>60600</v>
      </c>
      <c r="Z102" s="7">
        <f>IFERROR($Y102*($E102/($C102)),0)</f>
        <v>59500</v>
      </c>
      <c r="AA102" s="7">
        <f>IFERROR($Y102*($F102/($C102)),0)</f>
        <v>0</v>
      </c>
      <c r="AB102" s="7">
        <f>IFERROR($Y102*($H102/($C102)),0)</f>
        <v>1100</v>
      </c>
      <c r="AC102" s="7">
        <v>34507.025000000001</v>
      </c>
      <c r="AD102" s="7">
        <v>0</v>
      </c>
      <c r="AE102" s="7">
        <v>3450</v>
      </c>
      <c r="AF102" s="7">
        <v>1100</v>
      </c>
      <c r="AG102" s="7">
        <f t="shared" si="1"/>
        <v>64050</v>
      </c>
      <c r="AH102" s="7">
        <v>39057.025000000001</v>
      </c>
    </row>
    <row r="103" spans="1:34" x14ac:dyDescent="0.35">
      <c r="A103" t="s">
        <v>291</v>
      </c>
      <c r="B103" s="9">
        <v>22426</v>
      </c>
      <c r="C103" s="10">
        <v>521300</v>
      </c>
      <c r="D103" s="30">
        <v>539300</v>
      </c>
      <c r="E103" s="10">
        <v>492000</v>
      </c>
      <c r="F103" s="10">
        <v>28000</v>
      </c>
      <c r="G103" s="10">
        <v>18000</v>
      </c>
      <c r="H103" s="10">
        <v>1300</v>
      </c>
      <c r="I103" s="6">
        <v>23.2453402300901</v>
      </c>
      <c r="J103" s="6">
        <v>21.938821011326102</v>
      </c>
      <c r="K103" s="6">
        <v>1.2485507892624601</v>
      </c>
      <c r="L103" s="6">
        <v>0.80263979309729805</v>
      </c>
      <c r="M103" s="6">
        <v>5.7968429501471498E-2</v>
      </c>
      <c r="N103" s="6">
        <v>10.9842887703802</v>
      </c>
      <c r="O103" s="9">
        <v>22426</v>
      </c>
      <c r="P103" s="7">
        <v>246333.659964547</v>
      </c>
      <c r="Q103" s="4">
        <v>12.261051459709799</v>
      </c>
      <c r="R103" s="8">
        <v>1.1162353536054599</v>
      </c>
      <c r="S103" s="5">
        <v>10.3669097928776</v>
      </c>
      <c r="T103" s="5">
        <v>0.58998673618002495</v>
      </c>
      <c r="U103" s="5">
        <v>2.7392241322644E-2</v>
      </c>
      <c r="V103" s="7">
        <v>232488.31901507301</v>
      </c>
      <c r="W103" s="7">
        <v>13231.0425455732</v>
      </c>
      <c r="X103" s="7">
        <v>614.29840390161496</v>
      </c>
      <c r="Y103" s="7">
        <f>IF($R103&gt;0,$P103,$C103)</f>
        <v>246333.659964547</v>
      </c>
      <c r="Z103" s="7">
        <f>IFERROR($Y103*($E103/($C103)),0)</f>
        <v>232488.31901507219</v>
      </c>
      <c r="AA103" s="7">
        <f>IFERROR($Y103*($F103/($C103)),0)</f>
        <v>13231.042545573213</v>
      </c>
      <c r="AB103" s="7">
        <f>IFERROR($Y103*($H103/($C103)),0)</f>
        <v>614.29840390161348</v>
      </c>
      <c r="AC103" s="7">
        <v>134831.60061279099</v>
      </c>
      <c r="AD103" s="7">
        <v>7673.3431243052</v>
      </c>
      <c r="AE103" s="7">
        <v>18000</v>
      </c>
      <c r="AF103" s="7">
        <v>614.29840390161496</v>
      </c>
      <c r="AG103" s="7">
        <f t="shared" si="1"/>
        <v>264333.65996454703</v>
      </c>
      <c r="AH103" s="7">
        <v>161119.24214099799</v>
      </c>
    </row>
    <row r="104" spans="1:34" x14ac:dyDescent="0.35">
      <c r="A104" t="s">
        <v>115</v>
      </c>
      <c r="B104" s="9">
        <v>17714</v>
      </c>
      <c r="C104" s="10">
        <v>36490</v>
      </c>
      <c r="D104" s="30">
        <v>39190</v>
      </c>
      <c r="E104" s="10">
        <v>33250</v>
      </c>
      <c r="F104" s="10">
        <v>2700</v>
      </c>
      <c r="G104" s="10">
        <v>2700</v>
      </c>
      <c r="H104" s="10">
        <v>540</v>
      </c>
      <c r="I104" s="6">
        <v>2.0599525798803202</v>
      </c>
      <c r="J104" s="6">
        <v>1.87704640397426</v>
      </c>
      <c r="K104" s="6">
        <v>0.152421813255052</v>
      </c>
      <c r="L104" s="6">
        <v>0.152421813255052</v>
      </c>
      <c r="M104" s="6">
        <v>3.04843626510105E-2</v>
      </c>
      <c r="N104" s="6">
        <v>36.338203383646501</v>
      </c>
      <c r="O104" s="9">
        <v>17714</v>
      </c>
      <c r="P104" s="7">
        <v>643694.93473791506</v>
      </c>
      <c r="Q104" s="4">
        <v>-34.278250803766198</v>
      </c>
      <c r="R104" s="8">
        <v>-0.94331165583141197</v>
      </c>
      <c r="S104" s="5">
        <v>33.111681625274002</v>
      </c>
      <c r="T104" s="5">
        <v>2.6887681319771399</v>
      </c>
      <c r="U104" s="5">
        <v>0.53775362639542701</v>
      </c>
      <c r="V104" s="7">
        <v>586540.32831010304</v>
      </c>
      <c r="W104" s="7">
        <v>47628.838689843004</v>
      </c>
      <c r="X104" s="7">
        <v>9525.7677379685992</v>
      </c>
      <c r="Y104" s="7">
        <f>IF($R104&gt;0,$P104,$C104)</f>
        <v>36490</v>
      </c>
      <c r="Z104" s="7">
        <f>IFERROR($Y104*($E104/($C104)),0)</f>
        <v>33250</v>
      </c>
      <c r="AA104" s="7">
        <f>IFERROR($Y104*($F104/($C104)),0)</f>
        <v>2700</v>
      </c>
      <c r="AB104" s="7">
        <f>IFERROR($Y104*($H104/($C104)),0)</f>
        <v>540</v>
      </c>
      <c r="AC104" s="7">
        <v>19283.337500000001</v>
      </c>
      <c r="AD104" s="7">
        <v>1565.865</v>
      </c>
      <c r="AE104" s="7">
        <v>2700</v>
      </c>
      <c r="AF104" s="7">
        <v>540</v>
      </c>
      <c r="AG104" s="7">
        <f t="shared" si="1"/>
        <v>39190</v>
      </c>
      <c r="AH104" s="7">
        <v>24089.202499999999</v>
      </c>
    </row>
    <row r="105" spans="1:34" x14ac:dyDescent="0.35">
      <c r="A105" t="s">
        <v>30</v>
      </c>
      <c r="B105" s="9">
        <v>21193</v>
      </c>
      <c r="C105" s="10">
        <v>285488</v>
      </c>
      <c r="D105" s="30">
        <v>288368</v>
      </c>
      <c r="E105" s="10">
        <v>261728</v>
      </c>
      <c r="F105" s="10">
        <v>23760</v>
      </c>
      <c r="G105" s="10">
        <v>2880</v>
      </c>
      <c r="H105" s="10">
        <v>0</v>
      </c>
      <c r="I105" s="6">
        <v>13.4708630208088</v>
      </c>
      <c r="J105" s="6">
        <v>12.349738121077699</v>
      </c>
      <c r="K105" s="6">
        <v>1.1211248997310399</v>
      </c>
      <c r="L105" s="6">
        <v>0.135893927240126</v>
      </c>
      <c r="M105" s="6">
        <v>0</v>
      </c>
      <c r="N105" s="6">
        <v>29.0351096440532</v>
      </c>
      <c r="O105" s="9">
        <v>21193</v>
      </c>
      <c r="P105" s="7">
        <v>615341.07868641999</v>
      </c>
      <c r="Q105" s="4">
        <v>-15.5642466232445</v>
      </c>
      <c r="R105" s="8">
        <v>-0.53604917680867903</v>
      </c>
      <c r="S105" s="5">
        <v>26.6186360789902</v>
      </c>
      <c r="T105" s="5">
        <v>2.41647356506299</v>
      </c>
      <c r="U105" s="5">
        <v>0</v>
      </c>
      <c r="V105" s="7">
        <v>564128.75442203996</v>
      </c>
      <c r="W105" s="7">
        <v>51212.324264380099</v>
      </c>
      <c r="X105" s="7">
        <v>0</v>
      </c>
      <c r="Y105" s="7">
        <f>IF($R105&gt;0,$P105,$C105)</f>
        <v>285488</v>
      </c>
      <c r="Z105" s="7">
        <f>IFERROR($Y105*($E105/($C105)),0)</f>
        <v>261728</v>
      </c>
      <c r="AA105" s="7">
        <f>IFERROR($Y105*($F105/($C105)),0)</f>
        <v>23760</v>
      </c>
      <c r="AB105" s="7">
        <f>IFERROR($Y105*($H105/($C105)),0)</f>
        <v>0</v>
      </c>
      <c r="AC105" s="7">
        <v>151789.15359999999</v>
      </c>
      <c r="AD105" s="7">
        <v>13779.611999999999</v>
      </c>
      <c r="AE105" s="7">
        <v>2880</v>
      </c>
      <c r="AF105" s="7">
        <v>0</v>
      </c>
      <c r="AG105" s="7">
        <f t="shared" si="1"/>
        <v>288368</v>
      </c>
      <c r="AH105" s="7">
        <v>168448.76560000001</v>
      </c>
    </row>
    <row r="106" spans="1:34" x14ac:dyDescent="0.35">
      <c r="A106" t="s">
        <v>252</v>
      </c>
      <c r="B106" s="9">
        <v>17491</v>
      </c>
      <c r="C106" s="10">
        <v>230625</v>
      </c>
      <c r="D106" s="30">
        <v>231625</v>
      </c>
      <c r="E106" s="10">
        <v>230625</v>
      </c>
      <c r="F106" s="10">
        <v>0</v>
      </c>
      <c r="G106" s="10">
        <v>1000</v>
      </c>
      <c r="H106" s="10">
        <v>0</v>
      </c>
      <c r="I106" s="6">
        <v>13.185352466983</v>
      </c>
      <c r="J106" s="6">
        <v>13.185352466983</v>
      </c>
      <c r="K106" s="6">
        <v>0</v>
      </c>
      <c r="L106" s="6">
        <v>5.7172260019438599E-2</v>
      </c>
      <c r="M106" s="6">
        <v>0</v>
      </c>
      <c r="N106" s="6">
        <v>26.693686277446901</v>
      </c>
      <c r="O106" s="9">
        <v>17491</v>
      </c>
      <c r="P106" s="7">
        <v>466899.26667882397</v>
      </c>
      <c r="Q106" s="4">
        <v>-13.508333810463901</v>
      </c>
      <c r="R106" s="8">
        <v>-0.50604977034876197</v>
      </c>
      <c r="S106" s="5">
        <v>26.693686277446901</v>
      </c>
      <c r="T106" s="5">
        <v>0</v>
      </c>
      <c r="U106" s="5">
        <v>0</v>
      </c>
      <c r="V106" s="7">
        <v>466899.26667882397</v>
      </c>
      <c r="W106" s="7">
        <v>0</v>
      </c>
      <c r="X106" s="7">
        <v>0</v>
      </c>
      <c r="Y106" s="7">
        <f>IF($R106&gt;0,$P106,$C106)</f>
        <v>230625</v>
      </c>
      <c r="Z106" s="7">
        <f>IFERROR($Y106*($E106/($C106)),0)</f>
        <v>230625</v>
      </c>
      <c r="AA106" s="7">
        <f>IFERROR($Y106*($F106/($C106)),0)</f>
        <v>0</v>
      </c>
      <c r="AB106" s="7">
        <f>IFERROR($Y106*($H106/($C106)),0)</f>
        <v>0</v>
      </c>
      <c r="AC106" s="7">
        <v>133750.96875</v>
      </c>
      <c r="AD106" s="7">
        <v>0</v>
      </c>
      <c r="AE106" s="7">
        <v>1000</v>
      </c>
      <c r="AF106" s="7">
        <v>0</v>
      </c>
      <c r="AG106" s="7">
        <f t="shared" si="1"/>
        <v>231625</v>
      </c>
      <c r="AH106" s="7">
        <v>134750.96875</v>
      </c>
    </row>
    <row r="107" spans="1:34" x14ac:dyDescent="0.35">
      <c r="A107" t="s">
        <v>126</v>
      </c>
      <c r="B107" s="9">
        <v>86379</v>
      </c>
      <c r="C107" s="10">
        <v>4739545</v>
      </c>
      <c r="D107" s="30">
        <v>4759545</v>
      </c>
      <c r="E107" s="10">
        <v>4650685</v>
      </c>
      <c r="F107" s="10">
        <v>88860</v>
      </c>
      <c r="G107" s="10">
        <v>20000</v>
      </c>
      <c r="H107" s="10">
        <v>0</v>
      </c>
      <c r="I107" s="6">
        <v>54.869181166718803</v>
      </c>
      <c r="J107" s="6">
        <v>53.8404589078364</v>
      </c>
      <c r="K107" s="6">
        <v>1.0287222588823699</v>
      </c>
      <c r="L107" s="6">
        <v>0.23153775801988899</v>
      </c>
      <c r="M107" s="6">
        <v>0</v>
      </c>
      <c r="N107" s="6">
        <v>48.969693591177901</v>
      </c>
      <c r="O107" s="9">
        <v>86379</v>
      </c>
      <c r="P107" s="7">
        <v>4229953.1627123496</v>
      </c>
      <c r="Q107" s="4">
        <v>5.8994875755409</v>
      </c>
      <c r="R107" s="8">
        <v>0.120472217465615</v>
      </c>
      <c r="S107" s="5">
        <v>48.051578672443704</v>
      </c>
      <c r="T107" s="5">
        <v>0.91811491873419604</v>
      </c>
      <c r="U107" s="5">
        <v>0</v>
      </c>
      <c r="V107" s="7">
        <v>4150647.31414701</v>
      </c>
      <c r="W107" s="7">
        <v>79305.848565341104</v>
      </c>
      <c r="X107" s="7">
        <v>0</v>
      </c>
      <c r="Y107" s="7">
        <f>IF($R107&gt;0,$P107,$C107)</f>
        <v>4229953.1627123496</v>
      </c>
      <c r="Z107" s="7">
        <f>IFERROR($Y107*($E107/($C107)),0)</f>
        <v>4150647.3141470086</v>
      </c>
      <c r="AA107" s="7">
        <f>IFERROR($Y107*($F107/($C107)),0)</f>
        <v>79305.848565341061</v>
      </c>
      <c r="AB107" s="7">
        <f>IFERROR($Y107*($H107/($C107)),0)</f>
        <v>0</v>
      </c>
      <c r="AC107" s="7">
        <v>2407167.9098395598</v>
      </c>
      <c r="AD107" s="7">
        <v>45993.426875469602</v>
      </c>
      <c r="AE107" s="7">
        <v>20000</v>
      </c>
      <c r="AF107" s="7">
        <v>0</v>
      </c>
      <c r="AG107" s="7">
        <f t="shared" si="1"/>
        <v>4249953.1627123496</v>
      </c>
      <c r="AH107" s="7">
        <v>2473161.33671503</v>
      </c>
    </row>
    <row r="108" spans="1:34" x14ac:dyDescent="0.35">
      <c r="A108" t="s">
        <v>196</v>
      </c>
      <c r="B108" s="9">
        <v>23756</v>
      </c>
      <c r="C108" s="10">
        <v>809414</v>
      </c>
      <c r="D108" s="30">
        <v>810408</v>
      </c>
      <c r="E108" s="10">
        <v>805296</v>
      </c>
      <c r="F108" s="10">
        <v>4118</v>
      </c>
      <c r="G108" s="10">
        <v>994</v>
      </c>
      <c r="H108" s="10">
        <v>0</v>
      </c>
      <c r="I108" s="6">
        <v>34.071981815120402</v>
      </c>
      <c r="J108" s="6">
        <v>33.898636134029303</v>
      </c>
      <c r="K108" s="6">
        <v>0.173345681091093</v>
      </c>
      <c r="L108" s="6">
        <v>4.1842060953022397E-2</v>
      </c>
      <c r="M108" s="6">
        <v>0</v>
      </c>
      <c r="N108" s="6">
        <v>44.034459382043799</v>
      </c>
      <c r="O108" s="9">
        <v>23756</v>
      </c>
      <c r="P108" s="7">
        <v>1046082.61707983</v>
      </c>
      <c r="Q108" s="4">
        <v>-9.9624775669234005</v>
      </c>
      <c r="R108" s="8">
        <v>-0.22624275866518001</v>
      </c>
      <c r="S108" s="5">
        <v>43.8104282882707</v>
      </c>
      <c r="T108" s="5">
        <v>0.22403109377309599</v>
      </c>
      <c r="U108" s="5">
        <v>0</v>
      </c>
      <c r="V108" s="7">
        <v>1040760.53441616</v>
      </c>
      <c r="W108" s="7">
        <v>5322.0826636736601</v>
      </c>
      <c r="X108" s="7">
        <v>0</v>
      </c>
      <c r="Y108" s="7">
        <f>IF($R108&gt;0,$P108,$C108)</f>
        <v>809414</v>
      </c>
      <c r="Z108" s="7">
        <f>IFERROR($Y108*($E108/($C108)),0)</f>
        <v>805296</v>
      </c>
      <c r="AA108" s="7">
        <f>IFERROR($Y108*($F108/($C108)),0)</f>
        <v>4118</v>
      </c>
      <c r="AB108" s="7">
        <f>IFERROR($Y108*($H108/($C108)),0)</f>
        <v>0</v>
      </c>
      <c r="AC108" s="7">
        <v>467031.41519999999</v>
      </c>
      <c r="AD108" s="7">
        <v>2388.2341000000001</v>
      </c>
      <c r="AE108" s="7">
        <v>994</v>
      </c>
      <c r="AF108" s="7">
        <v>0</v>
      </c>
      <c r="AG108" s="7">
        <f t="shared" si="1"/>
        <v>810408</v>
      </c>
      <c r="AH108" s="7">
        <v>470413.64929999999</v>
      </c>
    </row>
    <row r="109" spans="1:34" x14ac:dyDescent="0.35">
      <c r="A109" t="s">
        <v>257</v>
      </c>
      <c r="B109" s="9">
        <v>15680</v>
      </c>
      <c r="C109" s="10">
        <v>0</v>
      </c>
      <c r="D109" s="30">
        <v>0</v>
      </c>
      <c r="E109" s="10">
        <v>0</v>
      </c>
      <c r="F109" s="10">
        <v>0</v>
      </c>
      <c r="G109" s="10">
        <v>0</v>
      </c>
      <c r="H109" s="10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7.63588175793386</v>
      </c>
      <c r="O109" s="9">
        <v>15680</v>
      </c>
      <c r="P109" s="7">
        <v>119730.62596440301</v>
      </c>
      <c r="Q109" s="4">
        <v>-7.63588175793386</v>
      </c>
      <c r="R109" s="8">
        <v>-1</v>
      </c>
      <c r="S109" s="5" t="e">
        <v>#NUM!</v>
      </c>
      <c r="T109" s="5" t="e">
        <v>#NUM!</v>
      </c>
      <c r="U109" s="5" t="e">
        <v>#NUM!</v>
      </c>
      <c r="V109" s="7">
        <v>0</v>
      </c>
      <c r="W109" s="7">
        <v>0</v>
      </c>
      <c r="X109" s="7">
        <v>0</v>
      </c>
      <c r="Y109" s="7">
        <f>IF($R109&gt;0,$P109,$C109)</f>
        <v>0</v>
      </c>
      <c r="Z109" s="7">
        <f>IFERROR($Y109*($E109/($C109)),0)</f>
        <v>0</v>
      </c>
      <c r="AA109" s="7">
        <f>IFERROR($Y109*($F109/($C109)),0)</f>
        <v>0</v>
      </c>
      <c r="AB109" s="7">
        <f>IFERROR($Y109*($H109/($C109)),0)</f>
        <v>0</v>
      </c>
      <c r="AC109" s="7">
        <v>0</v>
      </c>
      <c r="AD109" s="7">
        <v>0</v>
      </c>
      <c r="AE109" s="7">
        <v>0</v>
      </c>
      <c r="AF109" s="7">
        <v>0</v>
      </c>
      <c r="AG109" s="7">
        <f t="shared" si="1"/>
        <v>0</v>
      </c>
      <c r="AH109" s="7">
        <v>0</v>
      </c>
    </row>
    <row r="110" spans="1:34" x14ac:dyDescent="0.35">
      <c r="A110" t="s">
        <v>208</v>
      </c>
      <c r="B110" s="9">
        <v>22681</v>
      </c>
      <c r="C110" s="10">
        <v>650000</v>
      </c>
      <c r="D110" s="30">
        <v>650000</v>
      </c>
      <c r="E110" s="10">
        <v>650000</v>
      </c>
      <c r="F110" s="10">
        <v>0</v>
      </c>
      <c r="G110" s="10">
        <v>0</v>
      </c>
      <c r="H110" s="10">
        <v>0</v>
      </c>
      <c r="I110" s="6">
        <v>28.658348397337001</v>
      </c>
      <c r="J110" s="6">
        <v>28.658348397337001</v>
      </c>
      <c r="K110" s="6">
        <v>0</v>
      </c>
      <c r="L110" s="6">
        <v>0</v>
      </c>
      <c r="M110" s="6">
        <v>0</v>
      </c>
      <c r="N110" s="6">
        <v>23.2922200485575</v>
      </c>
      <c r="O110" s="9">
        <v>22681</v>
      </c>
      <c r="P110" s="7">
        <v>528290.84292133199</v>
      </c>
      <c r="Q110" s="4">
        <v>5.3661283487795002</v>
      </c>
      <c r="R110" s="8">
        <v>0.23038286335921099</v>
      </c>
      <c r="S110" s="5">
        <v>23.2922200485575</v>
      </c>
      <c r="T110" s="5">
        <v>0</v>
      </c>
      <c r="U110" s="5">
        <v>0</v>
      </c>
      <c r="V110" s="7">
        <v>528290.84292133199</v>
      </c>
      <c r="W110" s="7">
        <v>0</v>
      </c>
      <c r="X110" s="7">
        <v>0</v>
      </c>
      <c r="Y110" s="7">
        <f>IF($R110&gt;0,$P110,$C110)</f>
        <v>528290.84292133199</v>
      </c>
      <c r="Z110" s="7">
        <f>IFERROR($Y110*($E110/($C110)),0)</f>
        <v>528290.84292133199</v>
      </c>
      <c r="AA110" s="7">
        <f>IFERROR($Y110*($F110/($C110)),0)</f>
        <v>0</v>
      </c>
      <c r="AB110" s="7">
        <f>IFERROR($Y110*($H110/($C110)),0)</f>
        <v>0</v>
      </c>
      <c r="AC110" s="7">
        <v>306382.27435222699</v>
      </c>
      <c r="AD110" s="7">
        <v>0</v>
      </c>
      <c r="AE110" s="7">
        <v>0</v>
      </c>
      <c r="AF110" s="7">
        <v>0</v>
      </c>
      <c r="AG110" s="7">
        <f t="shared" si="1"/>
        <v>528290.84292133199</v>
      </c>
      <c r="AH110" s="7">
        <v>306382.27435222699</v>
      </c>
    </row>
    <row r="111" spans="1:34" x14ac:dyDescent="0.35">
      <c r="A111" t="s">
        <v>135</v>
      </c>
      <c r="B111" s="9">
        <v>85792</v>
      </c>
      <c r="C111" s="10">
        <v>2188588</v>
      </c>
      <c r="D111" s="30">
        <v>2192588</v>
      </c>
      <c r="E111" s="10">
        <v>2180588</v>
      </c>
      <c r="F111" s="10">
        <v>8000</v>
      </c>
      <c r="G111" s="10">
        <v>4000</v>
      </c>
      <c r="H111" s="10">
        <v>0</v>
      </c>
      <c r="I111" s="6">
        <v>25.5103972398359</v>
      </c>
      <c r="J111" s="6">
        <v>25.417148452070101</v>
      </c>
      <c r="K111" s="6">
        <v>9.3248787765758998E-2</v>
      </c>
      <c r="L111" s="6">
        <v>4.6624393882879499E-2</v>
      </c>
      <c r="M111" s="6">
        <v>0</v>
      </c>
      <c r="N111" s="6">
        <v>19.3283021252936</v>
      </c>
      <c r="O111" s="9">
        <v>85792</v>
      </c>
      <c r="P111" s="7">
        <v>1658213.6959331899</v>
      </c>
      <c r="Q111" s="4">
        <v>6.1820951145422898</v>
      </c>
      <c r="R111" s="8">
        <v>0.31984677570060399</v>
      </c>
      <c r="S111" s="5">
        <v>19.257650903134699</v>
      </c>
      <c r="T111" s="5">
        <v>7.0651222158921098E-2</v>
      </c>
      <c r="U111" s="5">
        <v>0</v>
      </c>
      <c r="V111" s="7">
        <v>1652152.3862817299</v>
      </c>
      <c r="W111" s="7">
        <v>6061.3096514581603</v>
      </c>
      <c r="X111" s="7">
        <v>0</v>
      </c>
      <c r="Y111" s="7">
        <f>IF($R111&gt;0,$P111,$C111)</f>
        <v>1658213.6959331899</v>
      </c>
      <c r="Z111" s="7">
        <f>IFERROR($Y111*($E111/($C111)),0)</f>
        <v>1652152.3862817318</v>
      </c>
      <c r="AA111" s="7">
        <f>IFERROR($Y111*($F111/($C111)),0)</f>
        <v>6061.3096514581639</v>
      </c>
      <c r="AB111" s="7">
        <f>IFERROR($Y111*($H111/($C111)),0)</f>
        <v>0</v>
      </c>
      <c r="AC111" s="7">
        <v>958165.77642408898</v>
      </c>
      <c r="AD111" s="7">
        <v>3515.2565323631602</v>
      </c>
      <c r="AE111" s="7">
        <v>4000</v>
      </c>
      <c r="AF111" s="7">
        <v>0</v>
      </c>
      <c r="AG111" s="7">
        <f t="shared" si="1"/>
        <v>1662213.6959331899</v>
      </c>
      <c r="AH111" s="7">
        <v>965681.03295645199</v>
      </c>
    </row>
    <row r="112" spans="1:34" x14ac:dyDescent="0.35">
      <c r="A112" t="s">
        <v>215</v>
      </c>
      <c r="B112" s="9">
        <v>8694</v>
      </c>
      <c r="C112" s="10">
        <v>274000</v>
      </c>
      <c r="D112" s="30">
        <v>279000</v>
      </c>
      <c r="E112" s="10">
        <v>210000</v>
      </c>
      <c r="F112" s="10">
        <v>55000</v>
      </c>
      <c r="G112" s="10">
        <v>5000</v>
      </c>
      <c r="H112" s="10">
        <v>9000</v>
      </c>
      <c r="I112" s="6">
        <v>31.515988037727201</v>
      </c>
      <c r="J112" s="6">
        <v>24.154589371980698</v>
      </c>
      <c r="K112" s="6">
        <v>6.3262019783758898</v>
      </c>
      <c r="L112" s="6">
        <v>0.57510927076144502</v>
      </c>
      <c r="M112" s="6">
        <v>1.0351966873706</v>
      </c>
      <c r="N112" s="6">
        <v>50.2002802846972</v>
      </c>
      <c r="O112" s="9">
        <v>8694</v>
      </c>
      <c r="P112" s="7">
        <v>436441.23679515702</v>
      </c>
      <c r="Q112" s="4">
        <v>-18.684292246969999</v>
      </c>
      <c r="R112" s="8">
        <v>-0.37219497861380801</v>
      </c>
      <c r="S112" s="5">
        <v>38.4746673714832</v>
      </c>
      <c r="T112" s="5">
        <v>10.0766985972932</v>
      </c>
      <c r="U112" s="5">
        <v>1.64891431592071</v>
      </c>
      <c r="V112" s="7">
        <v>334498.75812767498</v>
      </c>
      <c r="W112" s="7">
        <v>87606.817604867407</v>
      </c>
      <c r="X112" s="7">
        <v>14335.661062614699</v>
      </c>
      <c r="Y112" s="7">
        <f>IF($R112&gt;0,$P112,$C112)</f>
        <v>274000</v>
      </c>
      <c r="Z112" s="7">
        <f>IFERROR($Y112*($E112/($C112)),0)</f>
        <v>210000</v>
      </c>
      <c r="AA112" s="7">
        <f>IFERROR($Y112*($F112/($C112)),0)</f>
        <v>55000</v>
      </c>
      <c r="AB112" s="7">
        <f>IFERROR($Y112*($H112/($C112)),0)</f>
        <v>9000</v>
      </c>
      <c r="AC112" s="7">
        <v>121789.5</v>
      </c>
      <c r="AD112" s="7">
        <v>31897.25</v>
      </c>
      <c r="AE112" s="7">
        <v>5000</v>
      </c>
      <c r="AF112" s="7">
        <v>9000</v>
      </c>
      <c r="AG112" s="7">
        <f t="shared" si="1"/>
        <v>279000</v>
      </c>
      <c r="AH112" s="7">
        <v>167686.75</v>
      </c>
    </row>
    <row r="113" spans="1:34" x14ac:dyDescent="0.35">
      <c r="A113" t="s">
        <v>168</v>
      </c>
      <c r="B113" s="9">
        <v>50313</v>
      </c>
      <c r="C113" s="10">
        <v>2778534</v>
      </c>
      <c r="D113" s="30">
        <v>2803534</v>
      </c>
      <c r="E113" s="10">
        <v>2418534</v>
      </c>
      <c r="F113" s="10">
        <v>350000</v>
      </c>
      <c r="G113" s="10">
        <v>25000</v>
      </c>
      <c r="H113" s="10">
        <v>10000</v>
      </c>
      <c r="I113" s="6">
        <v>55.224971677300097</v>
      </c>
      <c r="J113" s="6">
        <v>48.0697632818556</v>
      </c>
      <c r="K113" s="6">
        <v>6.9564526066821699</v>
      </c>
      <c r="L113" s="6">
        <v>0.49688947190586902</v>
      </c>
      <c r="M113" s="6">
        <v>0.19875578876234801</v>
      </c>
      <c r="N113" s="6">
        <v>31.158709101916099</v>
      </c>
      <c r="O113" s="9">
        <v>50313</v>
      </c>
      <c r="P113" s="7">
        <v>1567688.1310447</v>
      </c>
      <c r="Q113" s="4">
        <v>24.066262575383998</v>
      </c>
      <c r="R113" s="8">
        <v>0.77237675337147205</v>
      </c>
      <c r="S113" s="5">
        <v>27.1216394541486</v>
      </c>
      <c r="T113" s="5">
        <v>3.9249288242183198</v>
      </c>
      <c r="U113" s="5">
        <v>0.11214082354909501</v>
      </c>
      <c r="V113" s="7">
        <v>1364571.0458565799</v>
      </c>
      <c r="W113" s="7">
        <v>197474.94393289601</v>
      </c>
      <c r="X113" s="7">
        <v>5642.1412552256097</v>
      </c>
      <c r="Y113" s="7">
        <f>IF($R113&gt;0,$P113,$C113)</f>
        <v>1567688.1310447</v>
      </c>
      <c r="Z113" s="7">
        <f>IFERROR($Y113*($E113/($C113)),0)</f>
        <v>1364571.0458565785</v>
      </c>
      <c r="AA113" s="7">
        <f>IFERROR($Y113*($F113/($C113)),0)</f>
        <v>197474.94393289593</v>
      </c>
      <c r="AB113" s="7">
        <f>IFERROR($Y113*($H113/($C113)),0)</f>
        <v>5642.141255225597</v>
      </c>
      <c r="AC113" s="7">
        <v>791382.97804452397</v>
      </c>
      <c r="AD113" s="7">
        <v>114525.593733883</v>
      </c>
      <c r="AE113" s="7">
        <v>25000</v>
      </c>
      <c r="AF113" s="7">
        <v>5642.1412552256097</v>
      </c>
      <c r="AG113" s="7">
        <f t="shared" si="1"/>
        <v>1592688.1310447</v>
      </c>
      <c r="AH113" s="7">
        <v>936550.71303363296</v>
      </c>
    </row>
    <row r="114" spans="1:34" x14ac:dyDescent="0.35">
      <c r="A114" t="s">
        <v>104</v>
      </c>
      <c r="B114" s="9">
        <v>32477</v>
      </c>
      <c r="C114" s="10">
        <v>1291800</v>
      </c>
      <c r="D114" s="30">
        <v>1331800</v>
      </c>
      <c r="E114" s="10">
        <v>1166800</v>
      </c>
      <c r="F114" s="10">
        <v>78000</v>
      </c>
      <c r="G114" s="10">
        <v>40000</v>
      </c>
      <c r="H114" s="10">
        <v>47000</v>
      </c>
      <c r="I114" s="6">
        <v>39.775841364658099</v>
      </c>
      <c r="J114" s="6">
        <v>35.926963697385801</v>
      </c>
      <c r="K114" s="6">
        <v>2.4016996643778699</v>
      </c>
      <c r="L114" s="6">
        <v>1.2316408535271099</v>
      </c>
      <c r="M114" s="6">
        <v>1.4471780028943599</v>
      </c>
      <c r="N114" s="6">
        <v>31.5421981073751</v>
      </c>
      <c r="O114" s="9">
        <v>32477</v>
      </c>
      <c r="P114" s="7">
        <v>1024395.96793322</v>
      </c>
      <c r="Q114" s="4">
        <v>8.2336432572829494</v>
      </c>
      <c r="R114" s="8">
        <v>0.26103581079714899</v>
      </c>
      <c r="S114" s="5">
        <v>28.490042384026399</v>
      </c>
      <c r="T114" s="5">
        <v>1.90454517136961</v>
      </c>
      <c r="U114" s="5">
        <v>1.14761055197912</v>
      </c>
      <c r="V114" s="7">
        <v>925271.10650602495</v>
      </c>
      <c r="W114" s="7">
        <v>61853.913530570702</v>
      </c>
      <c r="X114" s="7">
        <v>37270.947896625898</v>
      </c>
      <c r="Y114" s="7">
        <f>IF($R114&gt;0,$P114,$C114)</f>
        <v>1024395.96793322</v>
      </c>
      <c r="Z114" s="7">
        <f>IFERROR($Y114*($E114/($C114)),0)</f>
        <v>925271.10650602344</v>
      </c>
      <c r="AA114" s="7">
        <f>IFERROR($Y114*($F114/($C114)),0)</f>
        <v>61853.913530570644</v>
      </c>
      <c r="AB114" s="7">
        <f>IFERROR($Y114*($H114/($C114)),0)</f>
        <v>37270.947896625905</v>
      </c>
      <c r="AC114" s="7">
        <v>536610.97821816895</v>
      </c>
      <c r="AD114" s="7">
        <v>35872.177152054501</v>
      </c>
      <c r="AE114" s="7">
        <v>40000</v>
      </c>
      <c r="AF114" s="7">
        <v>37270.947896625898</v>
      </c>
      <c r="AG114" s="7">
        <f t="shared" si="1"/>
        <v>1064395.9679332199</v>
      </c>
      <c r="AH114" s="7">
        <v>649754.10326685</v>
      </c>
    </row>
    <row r="115" spans="1:34" x14ac:dyDescent="0.35">
      <c r="A115" t="s">
        <v>221</v>
      </c>
      <c r="B115" s="9">
        <v>25729</v>
      </c>
      <c r="C115" s="10">
        <v>2496420</v>
      </c>
      <c r="D115" s="30">
        <v>2505060</v>
      </c>
      <c r="E115" s="10">
        <v>2356420</v>
      </c>
      <c r="F115" s="10">
        <v>140000</v>
      </c>
      <c r="G115" s="10">
        <v>8640</v>
      </c>
      <c r="H115" s="10">
        <v>0</v>
      </c>
      <c r="I115" s="6">
        <v>97.027478720509905</v>
      </c>
      <c r="J115" s="6">
        <v>91.586147926464307</v>
      </c>
      <c r="K115" s="6">
        <v>5.4413307940456299</v>
      </c>
      <c r="L115" s="6">
        <v>0.335807843289673</v>
      </c>
      <c r="M115" s="6">
        <v>0</v>
      </c>
      <c r="N115" s="6">
        <v>40.012108478120801</v>
      </c>
      <c r="O115" s="9">
        <v>25729</v>
      </c>
      <c r="P115" s="7">
        <v>1029471.53903357</v>
      </c>
      <c r="Q115" s="4">
        <v>57.015370242389103</v>
      </c>
      <c r="R115" s="8">
        <v>1.42495290578266</v>
      </c>
      <c r="S115" s="5">
        <v>37.768217150965597</v>
      </c>
      <c r="T115" s="5">
        <v>2.2438913271552501</v>
      </c>
      <c r="U115" s="5">
        <v>0</v>
      </c>
      <c r="V115" s="7">
        <v>971738.45907719398</v>
      </c>
      <c r="W115" s="7">
        <v>57733.0799563775</v>
      </c>
      <c r="X115" s="7">
        <v>0</v>
      </c>
      <c r="Y115" s="7">
        <f>IF($R115&gt;0,$P115,$C115)</f>
        <v>1029471.53903357</v>
      </c>
      <c r="Z115" s="7">
        <f>IFERROR($Y115*($E115/($C115)),0)</f>
        <v>971738.45907719259</v>
      </c>
      <c r="AA115" s="7">
        <f>IFERROR($Y115*($F115/($C115)),0)</f>
        <v>57733.079956377456</v>
      </c>
      <c r="AB115" s="7">
        <f>IFERROR($Y115*($H115/($C115)),0)</f>
        <v>0</v>
      </c>
      <c r="AC115" s="7">
        <v>563559.71934181801</v>
      </c>
      <c r="AD115" s="7">
        <v>33482.299720701099</v>
      </c>
      <c r="AE115" s="7">
        <v>8640</v>
      </c>
      <c r="AF115" s="7">
        <v>0</v>
      </c>
      <c r="AG115" s="7">
        <f t="shared" si="1"/>
        <v>1038111.53903357</v>
      </c>
      <c r="AH115" s="7">
        <v>605682.01906252</v>
      </c>
    </row>
    <row r="116" spans="1:34" x14ac:dyDescent="0.35">
      <c r="A116" t="s">
        <v>132</v>
      </c>
      <c r="B116" s="9">
        <v>26595</v>
      </c>
      <c r="C116" s="10">
        <v>597200</v>
      </c>
      <c r="D116" s="30">
        <v>631465</v>
      </c>
      <c r="E116" s="10">
        <v>530800</v>
      </c>
      <c r="F116" s="10">
        <v>58700</v>
      </c>
      <c r="G116" s="10">
        <v>34265</v>
      </c>
      <c r="H116" s="10">
        <v>7700</v>
      </c>
      <c r="I116" s="6">
        <v>22.455348749765001</v>
      </c>
      <c r="J116" s="6">
        <v>19.958638841887598</v>
      </c>
      <c r="K116" s="6">
        <v>2.2071818010904298</v>
      </c>
      <c r="L116" s="6">
        <v>1.2884000752021101</v>
      </c>
      <c r="M116" s="6">
        <v>0.28952810678698998</v>
      </c>
      <c r="N116" s="6">
        <v>28.350158772444001</v>
      </c>
      <c r="O116" s="9">
        <v>26595</v>
      </c>
      <c r="P116" s="7">
        <v>753972.47255314898</v>
      </c>
      <c r="Q116" s="4">
        <v>-5.8948100226790503</v>
      </c>
      <c r="R116" s="8">
        <v>-0.20792864230477301</v>
      </c>
      <c r="S116" s="5">
        <v>25.198031273297499</v>
      </c>
      <c r="T116" s="5">
        <v>2.78659464156474</v>
      </c>
      <c r="U116" s="5">
        <v>0.36553285758174697</v>
      </c>
      <c r="V116" s="7">
        <v>670141.64171334798</v>
      </c>
      <c r="W116" s="7">
        <v>74109.484492414398</v>
      </c>
      <c r="X116" s="7">
        <v>9721.3463473865504</v>
      </c>
      <c r="Y116" s="7">
        <f>IF($R116&gt;0,$P116,$C116)</f>
        <v>597200</v>
      </c>
      <c r="Z116" s="7">
        <f>IFERROR($Y116*($E116/($C116)),0)</f>
        <v>530800</v>
      </c>
      <c r="AA116" s="7">
        <f>IFERROR($Y116*($F116/($C116)),0)</f>
        <v>58700</v>
      </c>
      <c r="AB116" s="7">
        <f>IFERROR($Y116*($H116/($C116)),0)</f>
        <v>7700</v>
      </c>
      <c r="AC116" s="7">
        <v>307837.46000000002</v>
      </c>
      <c r="AD116" s="7">
        <v>34043.065000000002</v>
      </c>
      <c r="AE116" s="7">
        <v>34265</v>
      </c>
      <c r="AF116" s="7">
        <v>7700</v>
      </c>
      <c r="AG116" s="7">
        <f t="shared" si="1"/>
        <v>631465</v>
      </c>
      <c r="AH116" s="7">
        <v>383845.52500000002</v>
      </c>
    </row>
    <row r="117" spans="1:34" x14ac:dyDescent="0.35">
      <c r="A117" t="s">
        <v>120</v>
      </c>
      <c r="B117" s="9">
        <v>47309</v>
      </c>
      <c r="C117" s="10">
        <v>5300000</v>
      </c>
      <c r="D117" s="30">
        <v>5320000</v>
      </c>
      <c r="E117" s="10">
        <v>4940000</v>
      </c>
      <c r="F117" s="10">
        <v>360000</v>
      </c>
      <c r="G117" s="10">
        <v>20000</v>
      </c>
      <c r="H117" s="10">
        <v>0</v>
      </c>
      <c r="I117" s="6">
        <v>112.029423576909</v>
      </c>
      <c r="J117" s="6">
        <v>104.419877824515</v>
      </c>
      <c r="K117" s="6">
        <v>7.6095457523938403</v>
      </c>
      <c r="L117" s="6">
        <v>0.42275254179965799</v>
      </c>
      <c r="M117" s="6">
        <v>0</v>
      </c>
      <c r="N117" s="6">
        <v>38.445401991802399</v>
      </c>
      <c r="O117" s="9">
        <v>47309</v>
      </c>
      <c r="P117" s="7">
        <v>1818813.5228301799</v>
      </c>
      <c r="Q117" s="4">
        <v>73.584021585106797</v>
      </c>
      <c r="R117" s="8">
        <v>1.9139875712782699</v>
      </c>
      <c r="S117" s="5">
        <v>35.834016196132801</v>
      </c>
      <c r="T117" s="5">
        <v>2.6113857956695998</v>
      </c>
      <c r="U117" s="5">
        <v>0</v>
      </c>
      <c r="V117" s="7">
        <v>1695271.47222285</v>
      </c>
      <c r="W117" s="7">
        <v>123542.050607333</v>
      </c>
      <c r="X117" s="7">
        <v>0</v>
      </c>
      <c r="Y117" s="7">
        <f>IF($R117&gt;0,$P117,$C117)</f>
        <v>1818813.5228301799</v>
      </c>
      <c r="Z117" s="7">
        <f>IFERROR($Y117*($E117/($C117)),0)</f>
        <v>1695271.4722228469</v>
      </c>
      <c r="AA117" s="7">
        <f>IFERROR($Y117*($F117/($C117)),0)</f>
        <v>123542.05060733297</v>
      </c>
      <c r="AB117" s="7">
        <f>IFERROR($Y117*($H117/($C117)),0)</f>
        <v>0</v>
      </c>
      <c r="AC117" s="7">
        <v>983172.690315641</v>
      </c>
      <c r="AD117" s="7">
        <v>71648.212249722797</v>
      </c>
      <c r="AE117" s="7">
        <v>20000</v>
      </c>
      <c r="AF117" s="7">
        <v>0</v>
      </c>
      <c r="AG117" s="7">
        <f t="shared" si="1"/>
        <v>1838813.5228301799</v>
      </c>
      <c r="AH117" s="7">
        <v>1074820.9025653601</v>
      </c>
    </row>
    <row r="118" spans="1:34" x14ac:dyDescent="0.35">
      <c r="A118" t="s">
        <v>203</v>
      </c>
      <c r="B118" s="9">
        <v>5423</v>
      </c>
      <c r="C118" s="10">
        <v>333166</v>
      </c>
      <c r="D118" s="30">
        <v>334066</v>
      </c>
      <c r="E118" s="10">
        <v>330916</v>
      </c>
      <c r="F118" s="10">
        <v>2250</v>
      </c>
      <c r="G118" s="10">
        <v>900</v>
      </c>
      <c r="H118" s="10">
        <v>0</v>
      </c>
      <c r="I118" s="6">
        <v>61.435736677115997</v>
      </c>
      <c r="J118" s="6">
        <v>61.0208371749954</v>
      </c>
      <c r="K118" s="6">
        <v>0.41489950212059701</v>
      </c>
      <c r="L118" s="6">
        <v>0.165959800848239</v>
      </c>
      <c r="M118" s="6">
        <v>0</v>
      </c>
      <c r="N118" s="6">
        <v>37.649772753083496</v>
      </c>
      <c r="O118" s="9">
        <v>5423</v>
      </c>
      <c r="P118" s="7">
        <v>204174.71763997199</v>
      </c>
      <c r="Q118" s="4">
        <v>23.785963924032501</v>
      </c>
      <c r="R118" s="8">
        <v>0.63176912328334001</v>
      </c>
      <c r="S118" s="5">
        <v>37.395509146669703</v>
      </c>
      <c r="T118" s="5">
        <v>0.25426360641373302</v>
      </c>
      <c r="U118" s="5">
        <v>0</v>
      </c>
      <c r="V118" s="7">
        <v>202795.84610239</v>
      </c>
      <c r="W118" s="7">
        <v>1378.8715375816701</v>
      </c>
      <c r="X118" s="7">
        <v>0</v>
      </c>
      <c r="Y118" s="7">
        <f>IF($R118&gt;0,$P118,$C118)</f>
        <v>204174.71763997199</v>
      </c>
      <c r="Z118" s="7">
        <f>IFERROR($Y118*($E118/($C118)),0)</f>
        <v>202795.84610239032</v>
      </c>
      <c r="AA118" s="7">
        <f>IFERROR($Y118*($F118/($C118)),0)</f>
        <v>1378.8715375816771</v>
      </c>
      <c r="AB118" s="7">
        <f>IFERROR($Y118*($H118/($C118)),0)</f>
        <v>0</v>
      </c>
      <c r="AC118" s="7">
        <v>117611.450947081</v>
      </c>
      <c r="AD118" s="7">
        <v>799.67654822049201</v>
      </c>
      <c r="AE118" s="7">
        <v>900</v>
      </c>
      <c r="AF118" s="7">
        <v>0</v>
      </c>
      <c r="AG118" s="7">
        <f t="shared" si="1"/>
        <v>205074.71763997199</v>
      </c>
      <c r="AH118" s="7">
        <v>119311.127495302</v>
      </c>
    </row>
    <row r="119" spans="1:34" x14ac:dyDescent="0.35">
      <c r="A119" t="s">
        <v>201</v>
      </c>
      <c r="B119" s="9">
        <v>8606</v>
      </c>
      <c r="C119" s="10">
        <v>251602</v>
      </c>
      <c r="D119" s="30">
        <v>258823</v>
      </c>
      <c r="E119" s="10">
        <v>249339</v>
      </c>
      <c r="F119" s="10">
        <v>2263</v>
      </c>
      <c r="G119" s="10">
        <v>7221</v>
      </c>
      <c r="H119" s="10">
        <v>0</v>
      </c>
      <c r="I119" s="6">
        <v>29.235649546827801</v>
      </c>
      <c r="J119" s="6">
        <v>28.972693469672301</v>
      </c>
      <c r="K119" s="6">
        <v>0.26295607715547298</v>
      </c>
      <c r="L119" s="6">
        <v>0.83906576806878896</v>
      </c>
      <c r="M119" s="6">
        <v>0</v>
      </c>
      <c r="N119" s="6">
        <v>23.004862692597499</v>
      </c>
      <c r="O119" s="9">
        <v>8606</v>
      </c>
      <c r="P119" s="7">
        <v>197979.848332494</v>
      </c>
      <c r="Q119" s="4">
        <v>6.2307868542303204</v>
      </c>
      <c r="R119" s="8">
        <v>0.27084651351713002</v>
      </c>
      <c r="S119" s="5">
        <v>22.797948581130399</v>
      </c>
      <c r="T119" s="5">
        <v>0.206914111467111</v>
      </c>
      <c r="U119" s="5">
        <v>0</v>
      </c>
      <c r="V119" s="7">
        <v>196199.14548920799</v>
      </c>
      <c r="W119" s="7">
        <v>1780.7028432859599</v>
      </c>
      <c r="X119" s="7">
        <v>0</v>
      </c>
      <c r="Y119" s="7">
        <f>IF($R119&gt;0,$P119,$C119)</f>
        <v>197979.848332494</v>
      </c>
      <c r="Z119" s="7">
        <f>IFERROR($Y119*($E119/($C119)),0)</f>
        <v>196199.14548920805</v>
      </c>
      <c r="AA119" s="7">
        <f>IFERROR($Y119*($F119/($C119)),0)</f>
        <v>1780.7028432859593</v>
      </c>
      <c r="AB119" s="7">
        <f>IFERROR($Y119*($H119/($C119)),0)</f>
        <v>0</v>
      </c>
      <c r="AC119" s="7">
        <v>113785.694426466</v>
      </c>
      <c r="AD119" s="7">
        <v>1032.7186139636899</v>
      </c>
      <c r="AE119" s="7">
        <v>7221</v>
      </c>
      <c r="AF119" s="7">
        <v>0</v>
      </c>
      <c r="AG119" s="7">
        <f t="shared" si="1"/>
        <v>205200.848332494</v>
      </c>
      <c r="AH119" s="7">
        <v>122039.41304042999</v>
      </c>
    </row>
    <row r="120" spans="1:34" x14ac:dyDescent="0.35">
      <c r="A120" t="s">
        <v>226</v>
      </c>
      <c r="B120" s="9">
        <v>16137</v>
      </c>
      <c r="C120" s="10">
        <v>271007</v>
      </c>
      <c r="D120" s="30">
        <v>295207</v>
      </c>
      <c r="E120" s="10">
        <v>267507</v>
      </c>
      <c r="F120" s="10">
        <v>3500</v>
      </c>
      <c r="G120" s="10">
        <v>24200</v>
      </c>
      <c r="H120" s="10">
        <v>0</v>
      </c>
      <c r="I120" s="6">
        <v>16.7941376959782</v>
      </c>
      <c r="J120" s="6">
        <v>16.5772448410485</v>
      </c>
      <c r="K120" s="6">
        <v>0.21689285492966501</v>
      </c>
      <c r="L120" s="6">
        <v>1.49965916837082</v>
      </c>
      <c r="M120" s="6">
        <v>0</v>
      </c>
      <c r="N120" s="6">
        <v>34.061639174484498</v>
      </c>
      <c r="O120" s="9">
        <v>16137</v>
      </c>
      <c r="P120" s="7">
        <v>549652.67135865602</v>
      </c>
      <c r="Q120" s="4">
        <v>-17.267501478506301</v>
      </c>
      <c r="R120" s="8">
        <v>-0.506948634798567</v>
      </c>
      <c r="S120" s="5">
        <v>33.621740068148902</v>
      </c>
      <c r="T120" s="5">
        <v>0.43989910633561402</v>
      </c>
      <c r="U120" s="5">
        <v>0</v>
      </c>
      <c r="V120" s="7">
        <v>542554.01947971794</v>
      </c>
      <c r="W120" s="7">
        <v>7098.6518789377997</v>
      </c>
      <c r="X120" s="7">
        <v>0</v>
      </c>
      <c r="Y120" s="7">
        <f>IF($R120&gt;0,$P120,$C120)</f>
        <v>271007</v>
      </c>
      <c r="Z120" s="7">
        <f>IFERROR($Y120*($E120/($C120)),0)</f>
        <v>267507</v>
      </c>
      <c r="AA120" s="7">
        <f>IFERROR($Y120*($F120/($C120)),0)</f>
        <v>3500</v>
      </c>
      <c r="AB120" s="7">
        <f>IFERROR($Y120*($H120/($C120)),0)</f>
        <v>0</v>
      </c>
      <c r="AC120" s="7">
        <v>155140.68465000001</v>
      </c>
      <c r="AD120" s="7">
        <v>2029.825</v>
      </c>
      <c r="AE120" s="7">
        <v>24200</v>
      </c>
      <c r="AF120" s="7">
        <v>0</v>
      </c>
      <c r="AG120" s="7">
        <f t="shared" si="1"/>
        <v>295207</v>
      </c>
      <c r="AH120" s="7">
        <v>181370.50964999999</v>
      </c>
    </row>
    <row r="121" spans="1:34" x14ac:dyDescent="0.35">
      <c r="A121" t="s">
        <v>148</v>
      </c>
      <c r="B121" s="9">
        <v>43570</v>
      </c>
      <c r="C121" s="10">
        <v>785000</v>
      </c>
      <c r="D121" s="30">
        <v>795000</v>
      </c>
      <c r="E121" s="10">
        <v>750000</v>
      </c>
      <c r="F121" s="10">
        <v>30000</v>
      </c>
      <c r="G121" s="10">
        <v>10000</v>
      </c>
      <c r="H121" s="10">
        <v>5000</v>
      </c>
      <c r="I121" s="6">
        <v>18.016984163415199</v>
      </c>
      <c r="J121" s="6">
        <v>17.2136791370209</v>
      </c>
      <c r="K121" s="6">
        <v>0.68854716548083506</v>
      </c>
      <c r="L121" s="6">
        <v>0.22951572182694499</v>
      </c>
      <c r="M121" s="6">
        <v>0.11475786091347299</v>
      </c>
      <c r="N121" s="6">
        <v>22.8272412832548</v>
      </c>
      <c r="O121" s="9">
        <v>43570</v>
      </c>
      <c r="P121" s="7">
        <v>994582.90271140903</v>
      </c>
      <c r="Q121" s="4">
        <v>-4.8102571198395596</v>
      </c>
      <c r="R121" s="8">
        <v>-0.21072441738144601</v>
      </c>
      <c r="S121" s="5">
        <v>21.8094661941924</v>
      </c>
      <c r="T121" s="5">
        <v>0.87237864776769702</v>
      </c>
      <c r="U121" s="5">
        <v>0.14539644129461601</v>
      </c>
      <c r="V121" s="7">
        <v>950238.44208096503</v>
      </c>
      <c r="W121" s="7">
        <v>38009.537683238603</v>
      </c>
      <c r="X121" s="7">
        <v>6334.9229472064299</v>
      </c>
      <c r="Y121" s="7">
        <f>IF($R121&gt;0,$P121,$C121)</f>
        <v>785000</v>
      </c>
      <c r="Z121" s="7">
        <f>IFERROR($Y121*($E121/($C121)),0)</f>
        <v>750000</v>
      </c>
      <c r="AA121" s="7">
        <f>IFERROR($Y121*($F121/($C121)),0)</f>
        <v>30000</v>
      </c>
      <c r="AB121" s="7">
        <f>IFERROR($Y121*($H121/($C121)),0)</f>
        <v>5000</v>
      </c>
      <c r="AC121" s="7">
        <v>434962.5</v>
      </c>
      <c r="AD121" s="7">
        <v>17398.5</v>
      </c>
      <c r="AE121" s="7">
        <v>10000</v>
      </c>
      <c r="AF121" s="7">
        <v>5000</v>
      </c>
      <c r="AG121" s="7">
        <f t="shared" si="1"/>
        <v>795000</v>
      </c>
      <c r="AH121" s="7">
        <v>467361</v>
      </c>
    </row>
    <row r="122" spans="1:34" x14ac:dyDescent="0.35">
      <c r="A122" t="s">
        <v>71</v>
      </c>
      <c r="B122" s="9">
        <v>8289</v>
      </c>
      <c r="C122" s="10">
        <v>224237</v>
      </c>
      <c r="D122" s="30">
        <v>224715</v>
      </c>
      <c r="E122" s="10">
        <v>200331</v>
      </c>
      <c r="F122" s="10">
        <v>23906</v>
      </c>
      <c r="G122" s="10">
        <v>478</v>
      </c>
      <c r="H122" s="10">
        <v>0</v>
      </c>
      <c r="I122" s="6">
        <v>27.0523585474726</v>
      </c>
      <c r="J122" s="6">
        <v>24.168295331161801</v>
      </c>
      <c r="K122" s="6">
        <v>2.88406321631077</v>
      </c>
      <c r="L122" s="6">
        <v>5.7666787308481099E-2</v>
      </c>
      <c r="M122" s="6">
        <v>0</v>
      </c>
      <c r="N122" s="6">
        <v>28.8186474906908</v>
      </c>
      <c r="O122" s="9">
        <v>8289</v>
      </c>
      <c r="P122" s="7">
        <v>238877.76905033601</v>
      </c>
      <c r="Q122" s="4">
        <v>-1.76628894321829</v>
      </c>
      <c r="R122" s="8">
        <v>-6.1289793137892699E-2</v>
      </c>
      <c r="S122" s="5">
        <v>25.7462794742063</v>
      </c>
      <c r="T122" s="5">
        <v>3.0723680164845901</v>
      </c>
      <c r="U122" s="5">
        <v>0</v>
      </c>
      <c r="V122" s="7">
        <v>213410.91056169599</v>
      </c>
      <c r="W122" s="7">
        <v>25466.858488640799</v>
      </c>
      <c r="X122" s="7">
        <v>0</v>
      </c>
      <c r="Y122" s="7">
        <f>IF($R122&gt;0,$P122,$C122)</f>
        <v>224237</v>
      </c>
      <c r="Z122" s="7">
        <f>IFERROR($Y122*($E122/($C122)),0)</f>
        <v>200331</v>
      </c>
      <c r="AA122" s="7">
        <f>IFERROR($Y122*($F122/($C122)),0)</f>
        <v>23906</v>
      </c>
      <c r="AB122" s="7">
        <f>IFERROR($Y122*($H122/($C122)),0)</f>
        <v>0</v>
      </c>
      <c r="AC122" s="7">
        <v>116181.96345</v>
      </c>
      <c r="AD122" s="7">
        <v>13864.2847</v>
      </c>
      <c r="AE122" s="7">
        <v>478</v>
      </c>
      <c r="AF122" s="7">
        <v>0</v>
      </c>
      <c r="AG122" s="7">
        <f t="shared" si="1"/>
        <v>224715</v>
      </c>
      <c r="AH122" s="7">
        <v>130524.24815</v>
      </c>
    </row>
    <row r="123" spans="1:34" x14ac:dyDescent="0.35">
      <c r="A123" t="s">
        <v>23</v>
      </c>
      <c r="B123" s="9">
        <v>48377</v>
      </c>
      <c r="C123" s="10">
        <v>4226000</v>
      </c>
      <c r="D123" s="30">
        <v>4233000</v>
      </c>
      <c r="E123" s="10">
        <v>3231000</v>
      </c>
      <c r="F123" s="10">
        <v>995000</v>
      </c>
      <c r="G123" s="10">
        <v>7000</v>
      </c>
      <c r="H123" s="10">
        <v>0</v>
      </c>
      <c r="I123" s="6">
        <v>87.355561527172</v>
      </c>
      <c r="J123" s="6">
        <v>66.787936416065506</v>
      </c>
      <c r="K123" s="6">
        <v>20.567625111106501</v>
      </c>
      <c r="L123" s="6">
        <v>0.14469686007813601</v>
      </c>
      <c r="M123" s="6">
        <v>0</v>
      </c>
      <c r="N123" s="6">
        <v>37.222255083206903</v>
      </c>
      <c r="O123" s="9">
        <v>48377</v>
      </c>
      <c r="P123" s="7">
        <v>1800701.0341602999</v>
      </c>
      <c r="Q123" s="4">
        <v>50.133306443965097</v>
      </c>
      <c r="R123" s="8">
        <v>1.34686376018586</v>
      </c>
      <c r="S123" s="5">
        <v>28.4583781764888</v>
      </c>
      <c r="T123" s="5">
        <v>8.7638769067181403</v>
      </c>
      <c r="U123" s="5">
        <v>0</v>
      </c>
      <c r="V123" s="7">
        <v>1376730.961044</v>
      </c>
      <c r="W123" s="7">
        <v>423970.07311630301</v>
      </c>
      <c r="X123" s="7">
        <v>0</v>
      </c>
      <c r="Y123" s="7">
        <f>IF($R123&gt;0,$P123,$C123)</f>
        <v>1800701.0341602999</v>
      </c>
      <c r="Z123" s="7">
        <f>IFERROR($Y123*($E123/($C123)),0)</f>
        <v>1376730.9610439963</v>
      </c>
      <c r="AA123" s="7">
        <f>IFERROR($Y123*($F123/($C123)),0)</f>
        <v>423970.07311630348</v>
      </c>
      <c r="AB123" s="7">
        <f>IFERROR($Y123*($H123/($C123)),0)</f>
        <v>0</v>
      </c>
      <c r="AC123" s="7">
        <v>798435.12085746601</v>
      </c>
      <c r="AD123" s="7">
        <v>245881.44390380001</v>
      </c>
      <c r="AE123" s="7">
        <v>7000</v>
      </c>
      <c r="AF123" s="7">
        <v>0</v>
      </c>
      <c r="AG123" s="7">
        <f t="shared" si="1"/>
        <v>1807701.0341602999</v>
      </c>
      <c r="AH123" s="7">
        <v>1051316.5647612701</v>
      </c>
    </row>
    <row r="124" spans="1:34" x14ac:dyDescent="0.35">
      <c r="A124" t="s">
        <v>180</v>
      </c>
      <c r="B124" s="9">
        <v>40425</v>
      </c>
      <c r="C124" s="10">
        <v>1800000</v>
      </c>
      <c r="D124" s="30">
        <v>1805000</v>
      </c>
      <c r="E124" s="10">
        <v>1750000</v>
      </c>
      <c r="F124" s="10">
        <v>40000</v>
      </c>
      <c r="G124" s="10">
        <v>5000</v>
      </c>
      <c r="H124" s="10">
        <v>10000</v>
      </c>
      <c r="I124" s="6">
        <v>44.5269016697588</v>
      </c>
      <c r="J124" s="6">
        <v>43.2900432900433</v>
      </c>
      <c r="K124" s="6">
        <v>0.98948670377241799</v>
      </c>
      <c r="L124" s="6">
        <v>0.123685837971552</v>
      </c>
      <c r="M124" s="6">
        <v>0.247371675943105</v>
      </c>
      <c r="N124" s="6">
        <v>30.385082370734899</v>
      </c>
      <c r="O124" s="9">
        <v>40425</v>
      </c>
      <c r="P124" s="7">
        <v>1228316.95483696</v>
      </c>
      <c r="Q124" s="4">
        <v>14.141819299023901</v>
      </c>
      <c r="R124" s="8">
        <v>0.46541981115853398</v>
      </c>
      <c r="S124" s="5">
        <v>29.541052304881099</v>
      </c>
      <c r="T124" s="5">
        <v>0.67522405268299701</v>
      </c>
      <c r="U124" s="5">
        <v>0.168806013170749</v>
      </c>
      <c r="V124" s="7">
        <v>1194197.0394248201</v>
      </c>
      <c r="W124" s="7">
        <v>27295.932329710198</v>
      </c>
      <c r="X124" s="7">
        <v>6823.9830824275396</v>
      </c>
      <c r="Y124" s="7">
        <f>IF($R124&gt;0,$P124,$C124)</f>
        <v>1228316.95483696</v>
      </c>
      <c r="Z124" s="7">
        <f>IFERROR($Y124*($E124/($C124)),0)</f>
        <v>1194197.0394248222</v>
      </c>
      <c r="AA124" s="7">
        <f>IFERROR($Y124*($F124/($C124)),0)</f>
        <v>27295.932329710224</v>
      </c>
      <c r="AB124" s="7">
        <f>IFERROR($Y124*($H124/($C124)),0)</f>
        <v>6823.9830824275559</v>
      </c>
      <c r="AC124" s="7">
        <v>692574.573014425</v>
      </c>
      <c r="AD124" s="7">
        <v>15830.275954615399</v>
      </c>
      <c r="AE124" s="7">
        <v>5000</v>
      </c>
      <c r="AF124" s="7">
        <v>6823.9830824275396</v>
      </c>
      <c r="AG124" s="7">
        <f t="shared" si="1"/>
        <v>1233316.95483696</v>
      </c>
      <c r="AH124" s="7">
        <v>720228.83205146703</v>
      </c>
    </row>
    <row r="125" spans="1:34" x14ac:dyDescent="0.35">
      <c r="A125" t="s">
        <v>158</v>
      </c>
      <c r="B125" s="9">
        <v>14442</v>
      </c>
      <c r="C125" s="10">
        <v>182436</v>
      </c>
      <c r="D125" s="30">
        <v>183876</v>
      </c>
      <c r="E125" s="10">
        <v>104636</v>
      </c>
      <c r="F125" s="10">
        <v>67000</v>
      </c>
      <c r="G125" s="10">
        <v>1440</v>
      </c>
      <c r="H125" s="10">
        <v>10800</v>
      </c>
      <c r="I125" s="6">
        <v>12.6323223930204</v>
      </c>
      <c r="J125" s="6">
        <v>7.2452568896274796</v>
      </c>
      <c r="K125" s="6">
        <v>4.6392466417393701</v>
      </c>
      <c r="L125" s="6">
        <v>9.9709181553801401E-2</v>
      </c>
      <c r="M125" s="6">
        <v>0.74781886165351097</v>
      </c>
      <c r="N125" s="6">
        <v>39.076571228199697</v>
      </c>
      <c r="O125" s="9">
        <v>14442</v>
      </c>
      <c r="P125" s="7">
        <v>564343.84167766001</v>
      </c>
      <c r="Q125" s="4">
        <v>-26.444248835179302</v>
      </c>
      <c r="R125" s="8">
        <v>-0.67672899653221796</v>
      </c>
      <c r="S125" s="5">
        <v>22.412331486296001</v>
      </c>
      <c r="T125" s="5">
        <v>14.350951962821901</v>
      </c>
      <c r="U125" s="5">
        <v>2.3132877790817399</v>
      </c>
      <c r="V125" s="7">
        <v>323678.891325087</v>
      </c>
      <c r="W125" s="7">
        <v>207256.448247074</v>
      </c>
      <c r="X125" s="7">
        <v>33408.502105498497</v>
      </c>
      <c r="Y125" s="7">
        <f>IF($R125&gt;0,$P125,$C125)</f>
        <v>182436</v>
      </c>
      <c r="Z125" s="7">
        <f>IFERROR($Y125*($E125/($C125)),0)</f>
        <v>104636</v>
      </c>
      <c r="AA125" s="7">
        <f>IFERROR($Y125*($F125/($C125)),0)</f>
        <v>67000</v>
      </c>
      <c r="AB125" s="7">
        <f>IFERROR($Y125*($H125/($C125)),0)</f>
        <v>10800</v>
      </c>
      <c r="AC125" s="7">
        <v>60683.648200000003</v>
      </c>
      <c r="AD125" s="7">
        <v>38856.65</v>
      </c>
      <c r="AE125" s="7">
        <v>1440</v>
      </c>
      <c r="AF125" s="7">
        <v>10800</v>
      </c>
      <c r="AG125" s="7">
        <f t="shared" si="1"/>
        <v>183876</v>
      </c>
      <c r="AH125" s="7">
        <v>111780.2982</v>
      </c>
    </row>
    <row r="126" spans="1:34" x14ac:dyDescent="0.35">
      <c r="A126" t="s">
        <v>212</v>
      </c>
      <c r="B126" s="9">
        <v>23141</v>
      </c>
      <c r="C126" s="10">
        <v>7500</v>
      </c>
      <c r="D126" s="30">
        <v>8000</v>
      </c>
      <c r="E126" s="10">
        <v>7000</v>
      </c>
      <c r="F126" s="10">
        <v>500</v>
      </c>
      <c r="G126" s="10">
        <v>500</v>
      </c>
      <c r="H126" s="10">
        <v>0</v>
      </c>
      <c r="I126" s="6">
        <v>0.32410008210535401</v>
      </c>
      <c r="J126" s="6">
        <v>0.30249340996499702</v>
      </c>
      <c r="K126" s="6">
        <v>2.16066721403569E-2</v>
      </c>
      <c r="L126" s="6">
        <v>2.16066721403569E-2</v>
      </c>
      <c r="M126" s="6">
        <v>0</v>
      </c>
      <c r="N126" s="6">
        <v>40.096288159893199</v>
      </c>
      <c r="O126" s="9">
        <v>23141</v>
      </c>
      <c r="P126" s="7">
        <v>927868.20430808805</v>
      </c>
      <c r="Q126" s="4">
        <v>-39.772188077787803</v>
      </c>
      <c r="R126" s="8">
        <v>-0.99191695548443504</v>
      </c>
      <c r="S126" s="5">
        <v>37.423202282566997</v>
      </c>
      <c r="T126" s="5">
        <v>2.6730858773262098</v>
      </c>
      <c r="U126" s="5">
        <v>0</v>
      </c>
      <c r="V126" s="7">
        <v>866010.32402088202</v>
      </c>
      <c r="W126" s="7">
        <v>61857.880287205902</v>
      </c>
      <c r="X126" s="7">
        <v>0</v>
      </c>
      <c r="Y126" s="7">
        <f>IF($R126&gt;0,$P126,$C126)</f>
        <v>7500</v>
      </c>
      <c r="Z126" s="7">
        <f>IFERROR($Y126*($E126/($C126)),0)</f>
        <v>7000</v>
      </c>
      <c r="AA126" s="7">
        <f>IFERROR($Y126*($F126/($C126)),0)</f>
        <v>500</v>
      </c>
      <c r="AB126" s="7">
        <f>IFERROR($Y126*($H126/($C126)),0)</f>
        <v>0</v>
      </c>
      <c r="AC126" s="7">
        <v>4059.65</v>
      </c>
      <c r="AD126" s="7">
        <v>289.97500000000002</v>
      </c>
      <c r="AE126" s="7">
        <v>500</v>
      </c>
      <c r="AF126" s="7">
        <v>0</v>
      </c>
      <c r="AG126" s="7">
        <f t="shared" si="1"/>
        <v>8000</v>
      </c>
      <c r="AH126" s="7">
        <v>4849.625</v>
      </c>
    </row>
    <row r="127" spans="1:34" x14ac:dyDescent="0.35">
      <c r="A127" t="s">
        <v>52</v>
      </c>
      <c r="B127" s="9">
        <v>168035</v>
      </c>
      <c r="C127" s="10">
        <v>1225807</v>
      </c>
      <c r="D127" s="30">
        <v>1265807</v>
      </c>
      <c r="E127" s="10">
        <v>493685</v>
      </c>
      <c r="F127" s="10">
        <v>607122</v>
      </c>
      <c r="G127" s="10">
        <v>40000</v>
      </c>
      <c r="H127" s="10">
        <v>125000</v>
      </c>
      <c r="I127" s="6">
        <v>7.2949504567500796</v>
      </c>
      <c r="J127" s="6">
        <v>2.9379891094117299</v>
      </c>
      <c r="K127" s="6">
        <v>3.61306870592436</v>
      </c>
      <c r="L127" s="6">
        <v>0.23804564525247701</v>
      </c>
      <c r="M127" s="6">
        <v>0.74389264141399103</v>
      </c>
      <c r="N127" s="6">
        <v>40.731730344189799</v>
      </c>
      <c r="O127" s="9">
        <v>168035</v>
      </c>
      <c r="P127" s="7">
        <v>6844356.30838593</v>
      </c>
      <c r="Q127" s="4">
        <v>-33.436779887439698</v>
      </c>
      <c r="R127" s="8">
        <v>-0.820902515186402</v>
      </c>
      <c r="S127" s="5">
        <v>16.404413007081299</v>
      </c>
      <c r="T127" s="5">
        <v>20.1737545878145</v>
      </c>
      <c r="U127" s="5">
        <v>4.1535627492939096</v>
      </c>
      <c r="V127" s="7">
        <v>2756515.53964491</v>
      </c>
      <c r="W127" s="7">
        <v>3389896.8521634201</v>
      </c>
      <c r="X127" s="7">
        <v>697943.91657760204</v>
      </c>
      <c r="Y127" s="7">
        <f>IF($R127&gt;0,$P127,$C127)</f>
        <v>1225807</v>
      </c>
      <c r="Z127" s="7">
        <f>IFERROR($Y127*($E127/($C127)),0)</f>
        <v>493685</v>
      </c>
      <c r="AA127" s="7">
        <f>IFERROR($Y127*($F127/($C127)),0)</f>
        <v>607122</v>
      </c>
      <c r="AB127" s="7">
        <f>IFERROR($Y127*($H127/($C127)),0)</f>
        <v>125000</v>
      </c>
      <c r="AC127" s="7">
        <v>286312.61575</v>
      </c>
      <c r="AD127" s="7">
        <v>352100.40389999998</v>
      </c>
      <c r="AE127" s="7">
        <v>40000</v>
      </c>
      <c r="AF127" s="7">
        <v>125000</v>
      </c>
      <c r="AG127" s="7">
        <f t="shared" si="1"/>
        <v>1265807</v>
      </c>
      <c r="AH127" s="7">
        <v>803413.01965000003</v>
      </c>
    </row>
    <row r="128" spans="1:34" x14ac:dyDescent="0.35">
      <c r="A128" t="s">
        <v>78</v>
      </c>
      <c r="B128" s="9">
        <v>28280</v>
      </c>
      <c r="C128" s="10">
        <v>347000</v>
      </c>
      <c r="D128" s="30">
        <v>350250</v>
      </c>
      <c r="E128" s="10">
        <v>327000</v>
      </c>
      <c r="F128" s="10">
        <v>20000</v>
      </c>
      <c r="G128" s="10">
        <v>3250</v>
      </c>
      <c r="H128" s="10">
        <v>0</v>
      </c>
      <c r="I128" s="6">
        <v>12.2701555869873</v>
      </c>
      <c r="J128" s="6">
        <v>11.562942008486599</v>
      </c>
      <c r="K128" s="6">
        <v>0.70721357850070699</v>
      </c>
      <c r="L128" s="6">
        <v>0.114922206506365</v>
      </c>
      <c r="M128" s="6">
        <v>0</v>
      </c>
      <c r="N128" s="6">
        <v>26.091658417947698</v>
      </c>
      <c r="O128" s="9">
        <v>28280</v>
      </c>
      <c r="P128" s="7">
        <v>737872.10005956097</v>
      </c>
      <c r="Q128" s="4">
        <v>-13.8215028309604</v>
      </c>
      <c r="R128" s="8">
        <v>-0.529728797210262</v>
      </c>
      <c r="S128" s="5">
        <v>24.587816434204299</v>
      </c>
      <c r="T128" s="5">
        <v>1.5038419837433801</v>
      </c>
      <c r="U128" s="5">
        <v>0</v>
      </c>
      <c r="V128" s="7">
        <v>695343.44875929796</v>
      </c>
      <c r="W128" s="7">
        <v>42528.6513002629</v>
      </c>
      <c r="X128" s="7">
        <v>0</v>
      </c>
      <c r="Y128" s="7">
        <f>IF($R128&gt;0,$P128,$C128)</f>
        <v>347000</v>
      </c>
      <c r="Z128" s="7">
        <f>IFERROR($Y128*($E128/($C128)),0)</f>
        <v>327000</v>
      </c>
      <c r="AA128" s="7">
        <f>IFERROR($Y128*($F128/($C128)),0)</f>
        <v>20000</v>
      </c>
      <c r="AB128" s="7">
        <f>IFERROR($Y128*($H128/($C128)),0)</f>
        <v>0</v>
      </c>
      <c r="AC128" s="7">
        <v>189643.65</v>
      </c>
      <c r="AD128" s="7">
        <v>11599</v>
      </c>
      <c r="AE128" s="7">
        <v>3250</v>
      </c>
      <c r="AF128" s="7">
        <v>0</v>
      </c>
      <c r="AG128" s="7">
        <f t="shared" si="1"/>
        <v>350250</v>
      </c>
      <c r="AH128" s="7">
        <v>204492.65</v>
      </c>
    </row>
    <row r="129" spans="1:34" x14ac:dyDescent="0.35">
      <c r="A129" t="s">
        <v>242</v>
      </c>
      <c r="B129" s="9">
        <v>18445</v>
      </c>
      <c r="C129" s="10">
        <v>299216</v>
      </c>
      <c r="D129" s="30">
        <v>304836</v>
      </c>
      <c r="E129" s="10">
        <v>285728</v>
      </c>
      <c r="F129" s="10">
        <v>13488</v>
      </c>
      <c r="G129" s="10">
        <v>5620</v>
      </c>
      <c r="H129" s="10">
        <v>0</v>
      </c>
      <c r="I129" s="6">
        <v>16.222065600433702</v>
      </c>
      <c r="J129" s="6">
        <v>15.4908105177555</v>
      </c>
      <c r="K129" s="6">
        <v>0.73125508267823303</v>
      </c>
      <c r="L129" s="6">
        <v>0.30468961778259701</v>
      </c>
      <c r="M129" s="6">
        <v>0</v>
      </c>
      <c r="N129" s="6">
        <v>27.421948942569099</v>
      </c>
      <c r="O129" s="9">
        <v>18445</v>
      </c>
      <c r="P129" s="7">
        <v>505797.84824568703</v>
      </c>
      <c r="Q129" s="4">
        <v>-11.199883342135401</v>
      </c>
      <c r="R129" s="8">
        <v>-0.40842769292553699</v>
      </c>
      <c r="S129" s="5">
        <v>26.185827721319701</v>
      </c>
      <c r="T129" s="5">
        <v>1.2361212212494399</v>
      </c>
      <c r="U129" s="5">
        <v>0</v>
      </c>
      <c r="V129" s="7">
        <v>482997.59231974097</v>
      </c>
      <c r="W129" s="7">
        <v>22800.255925945901</v>
      </c>
      <c r="X129" s="7">
        <v>0</v>
      </c>
      <c r="Y129" s="7">
        <f>IF($R129&gt;0,$P129,$C129)</f>
        <v>299216</v>
      </c>
      <c r="Z129" s="7">
        <f>IFERROR($Y129*($E129/($C129)),0)</f>
        <v>285728</v>
      </c>
      <c r="AA129" s="7">
        <f>IFERROR($Y129*($F129/($C129)),0)</f>
        <v>13488</v>
      </c>
      <c r="AB129" s="7">
        <f>IFERROR($Y129*($H129/($C129)),0)</f>
        <v>0</v>
      </c>
      <c r="AC129" s="7">
        <v>165707.95360000001</v>
      </c>
      <c r="AD129" s="7">
        <v>7822.3656000000001</v>
      </c>
      <c r="AE129" s="7">
        <v>5620</v>
      </c>
      <c r="AF129" s="7">
        <v>0</v>
      </c>
      <c r="AG129" s="7">
        <f t="shared" si="1"/>
        <v>304836</v>
      </c>
      <c r="AH129" s="7">
        <v>179150.3192</v>
      </c>
    </row>
    <row r="130" spans="1:34" x14ac:dyDescent="0.35">
      <c r="A130" t="s">
        <v>206</v>
      </c>
      <c r="B130" s="9">
        <v>4369</v>
      </c>
      <c r="C130" s="10">
        <v>168402</v>
      </c>
      <c r="D130" s="30">
        <v>170092</v>
      </c>
      <c r="E130" s="10">
        <v>167050</v>
      </c>
      <c r="F130" s="10">
        <v>1352</v>
      </c>
      <c r="G130" s="10">
        <v>1690</v>
      </c>
      <c r="H130" s="10">
        <v>0</v>
      </c>
      <c r="I130" s="6">
        <v>38.544747081712103</v>
      </c>
      <c r="J130" s="6">
        <v>38.235294117647101</v>
      </c>
      <c r="K130" s="6">
        <v>0.309452964065003</v>
      </c>
      <c r="L130" s="6">
        <v>0.38681620508125403</v>
      </c>
      <c r="M130" s="6">
        <v>0</v>
      </c>
      <c r="N130" s="6">
        <v>42.651966114945097</v>
      </c>
      <c r="O130" s="9">
        <v>4369</v>
      </c>
      <c r="P130" s="7">
        <v>186346.43995619501</v>
      </c>
      <c r="Q130" s="4">
        <v>-4.1072190332330196</v>
      </c>
      <c r="R130" s="8">
        <v>-9.6296124360697899E-2</v>
      </c>
      <c r="S130" s="5">
        <v>42.309538719858303</v>
      </c>
      <c r="T130" s="5">
        <v>0.34242739508679099</v>
      </c>
      <c r="U130" s="5">
        <v>0</v>
      </c>
      <c r="V130" s="7">
        <v>184850.374667061</v>
      </c>
      <c r="W130" s="7">
        <v>1496.0652891341899</v>
      </c>
      <c r="X130" s="7">
        <v>0</v>
      </c>
      <c r="Y130" s="7">
        <f>IF($R130&gt;0,$P130,$C130)</f>
        <v>168402</v>
      </c>
      <c r="Z130" s="7">
        <f>IFERROR($Y130*($E130/($C130)),0)</f>
        <v>167050</v>
      </c>
      <c r="AA130" s="7">
        <f>IFERROR($Y130*($F130/($C130)),0)</f>
        <v>1352</v>
      </c>
      <c r="AB130" s="7">
        <f>IFERROR($Y130*($H130/($C130)),0)</f>
        <v>0</v>
      </c>
      <c r="AC130" s="7">
        <v>96880.647500000006</v>
      </c>
      <c r="AD130" s="7">
        <v>784.0924</v>
      </c>
      <c r="AE130" s="7">
        <v>1690</v>
      </c>
      <c r="AF130" s="7">
        <v>0</v>
      </c>
      <c r="AG130" s="7">
        <f t="shared" si="1"/>
        <v>170092</v>
      </c>
      <c r="AH130" s="7">
        <v>99354.7399</v>
      </c>
    </row>
    <row r="131" spans="1:34" x14ac:dyDescent="0.35">
      <c r="A131" t="s">
        <v>105</v>
      </c>
      <c r="B131" s="9">
        <v>24715</v>
      </c>
      <c r="C131" s="10">
        <v>299776</v>
      </c>
      <c r="D131" s="30">
        <v>304776</v>
      </c>
      <c r="E131" s="10">
        <v>293776</v>
      </c>
      <c r="F131" s="10">
        <v>6000</v>
      </c>
      <c r="G131" s="10">
        <v>5000</v>
      </c>
      <c r="H131" s="10">
        <v>0</v>
      </c>
      <c r="I131" s="6">
        <v>12.1293141816711</v>
      </c>
      <c r="J131" s="6">
        <v>11.886546631600201</v>
      </c>
      <c r="K131" s="6">
        <v>0.242767550070807</v>
      </c>
      <c r="L131" s="6">
        <v>0.20230629172567299</v>
      </c>
      <c r="M131" s="6">
        <v>0</v>
      </c>
      <c r="N131" s="6">
        <v>26.898816202194102</v>
      </c>
      <c r="O131" s="9">
        <v>24715</v>
      </c>
      <c r="P131" s="7">
        <v>664804.24243722798</v>
      </c>
      <c r="Q131" s="4">
        <v>-14.769502020523101</v>
      </c>
      <c r="R131" s="8">
        <v>-0.54907628311607004</v>
      </c>
      <c r="S131" s="5">
        <v>26.360437889009798</v>
      </c>
      <c r="T131" s="5">
        <v>0.538378313184394</v>
      </c>
      <c r="U131" s="5">
        <v>0</v>
      </c>
      <c r="V131" s="7">
        <v>651498.22242687596</v>
      </c>
      <c r="W131" s="7">
        <v>13306.0200103523</v>
      </c>
      <c r="X131" s="7">
        <v>0</v>
      </c>
      <c r="Y131" s="7">
        <f>IF($R131&gt;0,$P131,$C131)</f>
        <v>299776</v>
      </c>
      <c r="Z131" s="7">
        <f>IFERROR($Y131*($E131/($C131)),0)</f>
        <v>293776</v>
      </c>
      <c r="AA131" s="7">
        <f>IFERROR($Y131*($F131/($C131)),0)</f>
        <v>6000</v>
      </c>
      <c r="AB131" s="7">
        <f>IFERROR($Y131*($H131/($C131)),0)</f>
        <v>0</v>
      </c>
      <c r="AC131" s="7">
        <v>170375.39120000001</v>
      </c>
      <c r="AD131" s="7">
        <v>3479.7</v>
      </c>
      <c r="AE131" s="7">
        <v>5000</v>
      </c>
      <c r="AF131" s="7">
        <v>0</v>
      </c>
      <c r="AG131" s="7">
        <f t="shared" si="1"/>
        <v>304776</v>
      </c>
      <c r="AH131" s="7">
        <v>178855.0912</v>
      </c>
    </row>
    <row r="132" spans="1:34" x14ac:dyDescent="0.35">
      <c r="A132" t="s">
        <v>237</v>
      </c>
      <c r="B132" s="9">
        <v>26634</v>
      </c>
      <c r="C132" s="10">
        <v>460526</v>
      </c>
      <c r="D132" s="30">
        <v>465578</v>
      </c>
      <c r="E132" s="10">
        <v>420607</v>
      </c>
      <c r="F132" s="10">
        <v>39919</v>
      </c>
      <c r="G132" s="10">
        <v>5052</v>
      </c>
      <c r="H132" s="10">
        <v>0</v>
      </c>
      <c r="I132" s="6">
        <v>17.290906360291402</v>
      </c>
      <c r="J132" s="6">
        <v>15.792107832094301</v>
      </c>
      <c r="K132" s="6">
        <v>1.49879852819704</v>
      </c>
      <c r="L132" s="6">
        <v>0.189682360892093</v>
      </c>
      <c r="M132" s="6">
        <v>0</v>
      </c>
      <c r="N132" s="6">
        <v>33.430648842456399</v>
      </c>
      <c r="O132" s="9">
        <v>26634</v>
      </c>
      <c r="P132" s="7">
        <v>890391.90126998303</v>
      </c>
      <c r="Q132" s="4">
        <v>-16.139742482165001</v>
      </c>
      <c r="R132" s="8">
        <v>-0.48278280682568803</v>
      </c>
      <c r="S132" s="5">
        <v>30.532836186619299</v>
      </c>
      <c r="T132" s="5">
        <v>2.8978126558370501</v>
      </c>
      <c r="U132" s="5">
        <v>0</v>
      </c>
      <c r="V132" s="7">
        <v>813211.55899441801</v>
      </c>
      <c r="W132" s="7">
        <v>77180.342275564093</v>
      </c>
      <c r="X132" s="7">
        <v>0</v>
      </c>
      <c r="Y132" s="7">
        <f>IF($R132&gt;0,$P132,$C132)</f>
        <v>460526</v>
      </c>
      <c r="Z132" s="7">
        <f>IFERROR($Y132*($E132/($C132)),0)</f>
        <v>420607</v>
      </c>
      <c r="AA132" s="7">
        <f>IFERROR($Y132*($F132/($C132)),0)</f>
        <v>39919</v>
      </c>
      <c r="AB132" s="7">
        <f>IFERROR($Y132*($H132/($C132)),0)</f>
        <v>0</v>
      </c>
      <c r="AC132" s="7">
        <v>243931.02965000001</v>
      </c>
      <c r="AD132" s="7">
        <v>23151.02405</v>
      </c>
      <c r="AE132" s="7">
        <v>5052</v>
      </c>
      <c r="AF132" s="7">
        <v>0</v>
      </c>
      <c r="AG132" s="7">
        <f t="shared" ref="AG132:AG195" si="2">$Y132+$AE132</f>
        <v>465578</v>
      </c>
      <c r="AH132" s="7">
        <v>272134.05369999999</v>
      </c>
    </row>
    <row r="133" spans="1:34" x14ac:dyDescent="0.35">
      <c r="A133" t="s">
        <v>286</v>
      </c>
      <c r="B133" s="9">
        <v>79645</v>
      </c>
      <c r="C133" s="10">
        <v>3000233</v>
      </c>
      <c r="D133" s="30">
        <v>3017833</v>
      </c>
      <c r="E133" s="10">
        <v>2915642</v>
      </c>
      <c r="F133" s="10">
        <v>71415</v>
      </c>
      <c r="G133" s="10">
        <v>17600</v>
      </c>
      <c r="H133" s="10">
        <v>13176</v>
      </c>
      <c r="I133" s="6">
        <v>37.670073450938503</v>
      </c>
      <c r="J133" s="6">
        <v>36.607972879653502</v>
      </c>
      <c r="K133" s="6">
        <v>0.89666645740473305</v>
      </c>
      <c r="L133" s="6">
        <v>0.220980601418796</v>
      </c>
      <c r="M133" s="6">
        <v>0.16543411388034401</v>
      </c>
      <c r="N133" s="6">
        <v>40.469560029886999</v>
      </c>
      <c r="O133" s="9">
        <v>79645</v>
      </c>
      <c r="P133" s="7">
        <v>3223198.1085803499</v>
      </c>
      <c r="Q133" s="4">
        <v>-2.7994865789485099</v>
      </c>
      <c r="R133" s="8">
        <v>-6.9175117715168405E-2</v>
      </c>
      <c r="S133" s="5">
        <v>39.328528465842503</v>
      </c>
      <c r="T133" s="5">
        <v>0.96330305997380306</v>
      </c>
      <c r="U133" s="5">
        <v>0.177728504070781</v>
      </c>
      <c r="V133" s="7">
        <v>3132320.6496620202</v>
      </c>
      <c r="W133" s="7">
        <v>76722.272211613599</v>
      </c>
      <c r="X133" s="7">
        <v>14155.186706717401</v>
      </c>
      <c r="Y133" s="7">
        <f>IF($R133&gt;0,$P133,$C133)</f>
        <v>3000233</v>
      </c>
      <c r="Z133" s="7">
        <f>IFERROR($Y133*($E133/($C133)),0)</f>
        <v>2915642</v>
      </c>
      <c r="AA133" s="7">
        <f>IFERROR($Y133*($F133/($C133)),0)</f>
        <v>71415</v>
      </c>
      <c r="AB133" s="7">
        <f>IFERROR($Y133*($H133/($C133)),0)</f>
        <v>13176</v>
      </c>
      <c r="AC133" s="7">
        <v>1690926.5778999999</v>
      </c>
      <c r="AD133" s="7">
        <v>41417.129249999998</v>
      </c>
      <c r="AE133" s="7">
        <v>17600</v>
      </c>
      <c r="AF133" s="7">
        <v>13176</v>
      </c>
      <c r="AG133" s="7">
        <f t="shared" si="2"/>
        <v>3017833</v>
      </c>
      <c r="AH133" s="7">
        <v>1763119.7071499999</v>
      </c>
    </row>
    <row r="134" spans="1:34" x14ac:dyDescent="0.35">
      <c r="A134" t="s">
        <v>119</v>
      </c>
      <c r="B134" s="9">
        <v>131590</v>
      </c>
      <c r="C134" s="10">
        <v>8842821</v>
      </c>
      <c r="D134" s="30">
        <v>8872821</v>
      </c>
      <c r="E134" s="10">
        <v>8423151</v>
      </c>
      <c r="F134" s="10">
        <v>418800</v>
      </c>
      <c r="G134" s="10">
        <v>30000</v>
      </c>
      <c r="H134" s="10">
        <v>870</v>
      </c>
      <c r="I134" s="6">
        <v>67.1997948172354</v>
      </c>
      <c r="J134" s="6">
        <v>64.010570712060201</v>
      </c>
      <c r="K134" s="6">
        <v>3.1826126605365199</v>
      </c>
      <c r="L134" s="6">
        <v>0.22798084960863299</v>
      </c>
      <c r="M134" s="6">
        <v>6.6114446386503498E-3</v>
      </c>
      <c r="N134" s="6">
        <v>39.618052037626001</v>
      </c>
      <c r="O134" s="9">
        <v>131590</v>
      </c>
      <c r="P134" s="7">
        <v>5213339.4676312096</v>
      </c>
      <c r="Q134" s="4">
        <v>27.5817427796093</v>
      </c>
      <c r="R134" s="8">
        <v>0.696191290612028</v>
      </c>
      <c r="S134" s="5">
        <v>37.737825365771997</v>
      </c>
      <c r="T134" s="5">
        <v>1.876328854034</v>
      </c>
      <c r="U134" s="5">
        <v>3.89781781998467E-3</v>
      </c>
      <c r="V134" s="7">
        <v>4965920.4398819404</v>
      </c>
      <c r="W134" s="7">
        <v>246906.11390233401</v>
      </c>
      <c r="X134" s="7">
        <v>512.91384693178202</v>
      </c>
      <c r="Y134" s="7">
        <f>IF($R134&gt;0,$P134,$C134)</f>
        <v>5213339.4676312096</v>
      </c>
      <c r="Z134" s="7">
        <f>IFERROR($Y134*($E134/($C134)),0)</f>
        <v>4965920.4398819441</v>
      </c>
      <c r="AA134" s="7">
        <f>IFERROR($Y134*($F134/($C134)),0)</f>
        <v>246906.11390233395</v>
      </c>
      <c r="AB134" s="7">
        <f>IFERROR($Y134*($H134/($C134)),0)</f>
        <v>512.91384693178259</v>
      </c>
      <c r="AC134" s="7">
        <v>2879985.5591095299</v>
      </c>
      <c r="AD134" s="7">
        <v>143193.20075765901</v>
      </c>
      <c r="AE134" s="7">
        <v>30000</v>
      </c>
      <c r="AF134" s="7">
        <v>512.91384693178202</v>
      </c>
      <c r="AG134" s="7">
        <f t="shared" si="2"/>
        <v>5243339.4676312096</v>
      </c>
      <c r="AH134" s="7">
        <v>3053691.6737141199</v>
      </c>
    </row>
    <row r="135" spans="1:34" x14ac:dyDescent="0.35">
      <c r="A135" t="s">
        <v>276</v>
      </c>
      <c r="B135" s="9">
        <v>12118</v>
      </c>
      <c r="C135" s="10">
        <v>186460</v>
      </c>
      <c r="D135" s="30">
        <v>189460</v>
      </c>
      <c r="E135" s="10">
        <v>180460</v>
      </c>
      <c r="F135" s="10">
        <v>6000</v>
      </c>
      <c r="G135" s="10">
        <v>3000</v>
      </c>
      <c r="H135" s="10">
        <v>0</v>
      </c>
      <c r="I135" s="6">
        <v>15.387027562304</v>
      </c>
      <c r="J135" s="6">
        <v>14.891896352533401</v>
      </c>
      <c r="K135" s="6">
        <v>0.495131209770589</v>
      </c>
      <c r="L135" s="6">
        <v>0.247565604885295</v>
      </c>
      <c r="M135" s="6">
        <v>0</v>
      </c>
      <c r="N135" s="6">
        <v>18.910218526971398</v>
      </c>
      <c r="O135" s="9">
        <v>12118</v>
      </c>
      <c r="P135" s="7">
        <v>229154.02810983901</v>
      </c>
      <c r="Q135" s="4">
        <v>-3.52319096466737</v>
      </c>
      <c r="R135" s="8">
        <v>-0.18631148866113301</v>
      </c>
      <c r="S135" s="5">
        <v>18.3017163755082</v>
      </c>
      <c r="T135" s="5">
        <v>0.60850215146319997</v>
      </c>
      <c r="U135" s="5">
        <v>0</v>
      </c>
      <c r="V135" s="7">
        <v>221780.199038408</v>
      </c>
      <c r="W135" s="7">
        <v>7373.8290714310597</v>
      </c>
      <c r="X135" s="7">
        <v>0</v>
      </c>
      <c r="Y135" s="7">
        <f>IF($R135&gt;0,$P135,$C135)</f>
        <v>186460</v>
      </c>
      <c r="Z135" s="7">
        <f>IFERROR($Y135*($E135/($C135)),0)</f>
        <v>180460</v>
      </c>
      <c r="AA135" s="7">
        <f>IFERROR($Y135*($F135/($C135)),0)</f>
        <v>5999.9999999999991</v>
      </c>
      <c r="AB135" s="7">
        <f>IFERROR($Y135*($H135/($C135)),0)</f>
        <v>0</v>
      </c>
      <c r="AC135" s="7">
        <v>104657.777</v>
      </c>
      <c r="AD135" s="7">
        <v>3479.7</v>
      </c>
      <c r="AE135" s="7">
        <v>3000</v>
      </c>
      <c r="AF135" s="7">
        <v>0</v>
      </c>
      <c r="AG135" s="7">
        <f t="shared" si="2"/>
        <v>189460</v>
      </c>
      <c r="AH135" s="7">
        <v>111137.477</v>
      </c>
    </row>
    <row r="136" spans="1:34" x14ac:dyDescent="0.35">
      <c r="A136" t="s">
        <v>169</v>
      </c>
      <c r="B136" s="9">
        <v>13907</v>
      </c>
      <c r="C136" s="10">
        <v>282000</v>
      </c>
      <c r="D136" s="30">
        <v>292000</v>
      </c>
      <c r="E136" s="10">
        <v>262000</v>
      </c>
      <c r="F136" s="10">
        <v>20000</v>
      </c>
      <c r="G136" s="10">
        <v>10000</v>
      </c>
      <c r="H136" s="10">
        <v>0</v>
      </c>
      <c r="I136" s="6">
        <v>20.2775580642842</v>
      </c>
      <c r="J136" s="6">
        <v>18.839433378873899</v>
      </c>
      <c r="K136" s="6">
        <v>1.4381246854102201</v>
      </c>
      <c r="L136" s="6">
        <v>0.71906234270511205</v>
      </c>
      <c r="M136" s="6">
        <v>0</v>
      </c>
      <c r="N136" s="6">
        <v>27.1651065201827</v>
      </c>
      <c r="O136" s="9">
        <v>13907</v>
      </c>
      <c r="P136" s="7">
        <v>377785.13637618098</v>
      </c>
      <c r="Q136" s="4">
        <v>-6.8875484558985498</v>
      </c>
      <c r="R136" s="8">
        <v>-0.25354395171546101</v>
      </c>
      <c r="S136" s="5">
        <v>25.238503220879</v>
      </c>
      <c r="T136" s="5">
        <v>1.9266032993037401</v>
      </c>
      <c r="U136" s="5">
        <v>0</v>
      </c>
      <c r="V136" s="7">
        <v>350991.86429276399</v>
      </c>
      <c r="W136" s="7">
        <v>26793.272083417101</v>
      </c>
      <c r="X136" s="7">
        <v>0</v>
      </c>
      <c r="Y136" s="7">
        <f>IF($R136&gt;0,$P136,$C136)</f>
        <v>282000</v>
      </c>
      <c r="Z136" s="7">
        <f>IFERROR($Y136*($E136/($C136)),0)</f>
        <v>262000</v>
      </c>
      <c r="AA136" s="7">
        <f>IFERROR($Y136*($F136/($C136)),0)</f>
        <v>20000</v>
      </c>
      <c r="AB136" s="7">
        <f>IFERROR($Y136*($H136/($C136)),0)</f>
        <v>0</v>
      </c>
      <c r="AC136" s="7">
        <v>151946.9</v>
      </c>
      <c r="AD136" s="7">
        <v>11599</v>
      </c>
      <c r="AE136" s="7">
        <v>10000</v>
      </c>
      <c r="AF136" s="7">
        <v>0</v>
      </c>
      <c r="AG136" s="7">
        <f t="shared" si="2"/>
        <v>292000</v>
      </c>
      <c r="AH136" s="7">
        <v>173545.9</v>
      </c>
    </row>
    <row r="137" spans="1:34" x14ac:dyDescent="0.35">
      <c r="A137" t="s">
        <v>118</v>
      </c>
      <c r="B137" s="9">
        <v>365644</v>
      </c>
      <c r="C137" s="10">
        <v>70249698</v>
      </c>
      <c r="D137" s="30">
        <v>70254830</v>
      </c>
      <c r="E137" s="10">
        <v>65027981</v>
      </c>
      <c r="F137" s="10">
        <v>5221717</v>
      </c>
      <c r="G137" s="10">
        <v>5132</v>
      </c>
      <c r="H137" s="10">
        <v>0</v>
      </c>
      <c r="I137" s="6">
        <v>192.125942173261</v>
      </c>
      <c r="J137" s="6">
        <v>177.845065145333</v>
      </c>
      <c r="K137" s="6">
        <v>14.280877027928801</v>
      </c>
      <c r="L137" s="6">
        <v>1.4035509949568399E-2</v>
      </c>
      <c r="M137" s="6">
        <v>0</v>
      </c>
      <c r="N137" s="6">
        <v>161.62760438993701</v>
      </c>
      <c r="O137" s="9">
        <v>365644</v>
      </c>
      <c r="P137" s="7">
        <v>59098163.779554002</v>
      </c>
      <c r="Q137" s="4">
        <v>30.4983377833247</v>
      </c>
      <c r="R137" s="8">
        <v>0.18869510501278999</v>
      </c>
      <c r="S137" s="5">
        <v>149.61369353280801</v>
      </c>
      <c r="T137" s="5">
        <v>12.0139108571286</v>
      </c>
      <c r="U137" s="5">
        <v>0</v>
      </c>
      <c r="V137" s="7">
        <v>54705349.3581101</v>
      </c>
      <c r="W137" s="7">
        <v>4392814.4214439401</v>
      </c>
      <c r="X137" s="7">
        <v>0</v>
      </c>
      <c r="Y137" s="7">
        <f>IF($R137&gt;0,$P137,$C137)</f>
        <v>59098163.779554002</v>
      </c>
      <c r="Z137" s="7">
        <f>IFERROR($Y137*($E137/($C137)),0)</f>
        <v>54705349.358110063</v>
      </c>
      <c r="AA137" s="7">
        <f>IFERROR($Y137*($F137/($C137)),0)</f>
        <v>4392814.4214439383</v>
      </c>
      <c r="AB137" s="7">
        <f>IFERROR($Y137*($H137/($C137)),0)</f>
        <v>0</v>
      </c>
      <c r="AC137" s="7">
        <v>31726367.3602359</v>
      </c>
      <c r="AD137" s="7">
        <v>2547612.7237164099</v>
      </c>
      <c r="AE137" s="7">
        <v>5132</v>
      </c>
      <c r="AF137" s="7">
        <v>0</v>
      </c>
      <c r="AG137" s="7">
        <f t="shared" si="2"/>
        <v>59103295.779554002</v>
      </c>
      <c r="AH137" s="7">
        <v>34279112.083952397</v>
      </c>
    </row>
    <row r="138" spans="1:34" x14ac:dyDescent="0.35">
      <c r="A138" t="s">
        <v>224</v>
      </c>
      <c r="B138" s="9">
        <v>10254</v>
      </c>
      <c r="C138" s="10">
        <v>203922</v>
      </c>
      <c r="D138" s="30">
        <v>207922</v>
      </c>
      <c r="E138" s="10">
        <v>199922</v>
      </c>
      <c r="F138" s="10">
        <v>4000</v>
      </c>
      <c r="G138" s="10">
        <v>4000</v>
      </c>
      <c r="H138" s="10">
        <v>0</v>
      </c>
      <c r="I138" s="6">
        <v>19.887068461088401</v>
      </c>
      <c r="J138" s="6">
        <v>19.496976789545499</v>
      </c>
      <c r="K138" s="6">
        <v>0.39009167154281299</v>
      </c>
      <c r="L138" s="6">
        <v>0.39009167154281299</v>
      </c>
      <c r="M138" s="6">
        <v>0</v>
      </c>
      <c r="N138" s="6">
        <v>48.915538262773097</v>
      </c>
      <c r="O138" s="9">
        <v>10254</v>
      </c>
      <c r="P138" s="7">
        <v>501579.92934647499</v>
      </c>
      <c r="Q138" s="4">
        <v>-29.0284698016847</v>
      </c>
      <c r="R138" s="8">
        <v>-0.59344067003299605</v>
      </c>
      <c r="S138" s="5">
        <v>47.956043195781298</v>
      </c>
      <c r="T138" s="5">
        <v>0.95949506699175402</v>
      </c>
      <c r="U138" s="5">
        <v>0</v>
      </c>
      <c r="V138" s="7">
        <v>491741.26692954201</v>
      </c>
      <c r="W138" s="7">
        <v>9838.6624169334409</v>
      </c>
      <c r="X138" s="7">
        <v>0</v>
      </c>
      <c r="Y138" s="7">
        <f>IF($R138&gt;0,$P138,$C138)</f>
        <v>203922</v>
      </c>
      <c r="Z138" s="7">
        <f>IFERROR($Y138*($E138/($C138)),0)</f>
        <v>199922</v>
      </c>
      <c r="AA138" s="7">
        <f>IFERROR($Y138*($F138/($C138)),0)</f>
        <v>4000</v>
      </c>
      <c r="AB138" s="7">
        <f>IFERROR($Y138*($H138/($C138)),0)</f>
        <v>0</v>
      </c>
      <c r="AC138" s="7">
        <v>115944.76390000001</v>
      </c>
      <c r="AD138" s="7">
        <v>2319.8000000000002</v>
      </c>
      <c r="AE138" s="7">
        <v>4000</v>
      </c>
      <c r="AF138" s="7">
        <v>0</v>
      </c>
      <c r="AG138" s="7">
        <f t="shared" si="2"/>
        <v>207922</v>
      </c>
      <c r="AH138" s="7">
        <v>122264.56389999999</v>
      </c>
    </row>
    <row r="139" spans="1:34" x14ac:dyDescent="0.35">
      <c r="A139" t="s">
        <v>268</v>
      </c>
      <c r="B139" s="9">
        <v>2962</v>
      </c>
      <c r="C139" s="10">
        <v>0</v>
      </c>
      <c r="D139" s="30">
        <v>0</v>
      </c>
      <c r="E139" s="10">
        <v>0</v>
      </c>
      <c r="F139" s="10">
        <v>0</v>
      </c>
      <c r="G139" s="10">
        <v>0</v>
      </c>
      <c r="H139" s="10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25.001318352839299</v>
      </c>
      <c r="O139" s="9">
        <v>2962</v>
      </c>
      <c r="P139" s="7">
        <v>74053.904961110005</v>
      </c>
      <c r="Q139" s="4">
        <v>-25.001318352839299</v>
      </c>
      <c r="R139" s="8">
        <v>-1</v>
      </c>
      <c r="S139" s="5" t="e">
        <v>#NUM!</v>
      </c>
      <c r="T139" s="5" t="e">
        <v>#NUM!</v>
      </c>
      <c r="U139" s="5" t="e">
        <v>#NUM!</v>
      </c>
      <c r="V139" s="7">
        <v>0</v>
      </c>
      <c r="W139" s="7">
        <v>0</v>
      </c>
      <c r="X139" s="7">
        <v>0</v>
      </c>
      <c r="Y139" s="7">
        <f>IF($R139&gt;0,$P139,$C139)</f>
        <v>0</v>
      </c>
      <c r="Z139" s="7">
        <f>IFERROR($Y139*($E139/($C139)),0)</f>
        <v>0</v>
      </c>
      <c r="AA139" s="7">
        <f>IFERROR($Y139*($F139/($C139)),0)</f>
        <v>0</v>
      </c>
      <c r="AB139" s="7">
        <f>IFERROR($Y139*($H139/($C139)),0)</f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f t="shared" si="2"/>
        <v>0</v>
      </c>
      <c r="AH139" s="7">
        <v>0</v>
      </c>
    </row>
    <row r="140" spans="1:34" x14ac:dyDescent="0.35">
      <c r="A140" t="s">
        <v>178</v>
      </c>
      <c r="B140" s="9">
        <v>24583</v>
      </c>
      <c r="C140" s="10">
        <v>125000</v>
      </c>
      <c r="D140" s="30">
        <v>135000</v>
      </c>
      <c r="E140" s="10">
        <v>90000</v>
      </c>
      <c r="F140" s="10">
        <v>35000</v>
      </c>
      <c r="G140" s="10">
        <v>10000</v>
      </c>
      <c r="H140" s="10">
        <v>0</v>
      </c>
      <c r="I140" s="6">
        <v>5.0848147093519902</v>
      </c>
      <c r="J140" s="6">
        <v>3.6610665907334301</v>
      </c>
      <c r="K140" s="6">
        <v>1.4237481186185601</v>
      </c>
      <c r="L140" s="6">
        <v>0.40678517674815901</v>
      </c>
      <c r="M140" s="6">
        <v>0</v>
      </c>
      <c r="N140" s="6">
        <v>27.781027903379499</v>
      </c>
      <c r="O140" s="9">
        <v>24583</v>
      </c>
      <c r="P140" s="7">
        <v>682941.00894877897</v>
      </c>
      <c r="Q140" s="4">
        <v>-22.6962131940275</v>
      </c>
      <c r="R140" s="8">
        <v>-0.81696808602487203</v>
      </c>
      <c r="S140" s="5">
        <v>20.0023400904333</v>
      </c>
      <c r="T140" s="5">
        <v>7.77868781294627</v>
      </c>
      <c r="U140" s="5">
        <v>0</v>
      </c>
      <c r="V140" s="7">
        <v>491717.52644312102</v>
      </c>
      <c r="W140" s="7">
        <v>191223.482505658</v>
      </c>
      <c r="X140" s="7">
        <v>0</v>
      </c>
      <c r="Y140" s="7">
        <f>IF($R140&gt;0,$P140,$C140)</f>
        <v>125000</v>
      </c>
      <c r="Z140" s="7">
        <f>IFERROR($Y140*($E140/($C140)),0)</f>
        <v>90000</v>
      </c>
      <c r="AA140" s="7">
        <f>IFERROR($Y140*($F140/($C140)),0)</f>
        <v>35000</v>
      </c>
      <c r="AB140" s="7">
        <f>IFERROR($Y140*($H140/($C140)),0)</f>
        <v>0</v>
      </c>
      <c r="AC140" s="7">
        <v>52195.5</v>
      </c>
      <c r="AD140" s="7">
        <v>20298.25</v>
      </c>
      <c r="AE140" s="7">
        <v>10000</v>
      </c>
      <c r="AF140" s="7">
        <v>0</v>
      </c>
      <c r="AG140" s="7">
        <f t="shared" si="2"/>
        <v>135000</v>
      </c>
      <c r="AH140" s="7">
        <v>82493.75</v>
      </c>
    </row>
    <row r="141" spans="1:34" x14ac:dyDescent="0.35">
      <c r="A141" t="s">
        <v>159</v>
      </c>
      <c r="B141" s="9">
        <v>35155</v>
      </c>
      <c r="C141" s="10">
        <v>600000</v>
      </c>
      <c r="D141" s="30">
        <v>605000</v>
      </c>
      <c r="E141" s="10">
        <v>400000</v>
      </c>
      <c r="F141" s="10">
        <v>200000</v>
      </c>
      <c r="G141" s="10">
        <v>5000</v>
      </c>
      <c r="H141" s="10">
        <v>0</v>
      </c>
      <c r="I141" s="6">
        <v>17.067273503057901</v>
      </c>
      <c r="J141" s="6">
        <v>11.3781823353719</v>
      </c>
      <c r="K141" s="6">
        <v>5.6890911676859597</v>
      </c>
      <c r="L141" s="6">
        <v>0.142227279192149</v>
      </c>
      <c r="M141" s="6">
        <v>0</v>
      </c>
      <c r="N141" s="6">
        <v>33.773993289144599</v>
      </c>
      <c r="O141" s="9">
        <v>35155</v>
      </c>
      <c r="P141" s="7">
        <v>1187324.7340798799</v>
      </c>
      <c r="Q141" s="4">
        <v>-16.706719786086701</v>
      </c>
      <c r="R141" s="8">
        <v>-0.49466225811848202</v>
      </c>
      <c r="S141" s="5">
        <v>22.5159955260964</v>
      </c>
      <c r="T141" s="5">
        <v>11.2579977630482</v>
      </c>
      <c r="U141" s="5">
        <v>0</v>
      </c>
      <c r="V141" s="7">
        <v>791549.82271991903</v>
      </c>
      <c r="W141" s="7">
        <v>395774.91135995998</v>
      </c>
      <c r="X141" s="7">
        <v>0</v>
      </c>
      <c r="Y141" s="7">
        <f>IF($R141&gt;0,$P141,$C141)</f>
        <v>600000</v>
      </c>
      <c r="Z141" s="7">
        <f>IFERROR($Y141*($E141/($C141)),0)</f>
        <v>400000</v>
      </c>
      <c r="AA141" s="7">
        <f>IFERROR($Y141*($F141/($C141)),0)</f>
        <v>200000</v>
      </c>
      <c r="AB141" s="7">
        <f>IFERROR($Y141*($H141/($C141)),0)</f>
        <v>0</v>
      </c>
      <c r="AC141" s="7">
        <v>231980</v>
      </c>
      <c r="AD141" s="7">
        <v>115990</v>
      </c>
      <c r="AE141" s="7">
        <v>5000</v>
      </c>
      <c r="AF141" s="7">
        <v>0</v>
      </c>
      <c r="AG141" s="7">
        <f t="shared" si="2"/>
        <v>605000</v>
      </c>
      <c r="AH141" s="7">
        <v>352970</v>
      </c>
    </row>
    <row r="142" spans="1:34" x14ac:dyDescent="0.35">
      <c r="A142" t="s">
        <v>76</v>
      </c>
      <c r="B142" s="9">
        <v>9938</v>
      </c>
      <c r="C142" s="10">
        <v>286383</v>
      </c>
      <c r="D142" s="30">
        <v>287633</v>
      </c>
      <c r="E142" s="10">
        <v>268783</v>
      </c>
      <c r="F142" s="10">
        <v>15600</v>
      </c>
      <c r="G142" s="10">
        <v>1250</v>
      </c>
      <c r="H142" s="10">
        <v>2000</v>
      </c>
      <c r="I142" s="6">
        <v>28.816965184141701</v>
      </c>
      <c r="J142" s="6">
        <v>27.045985107667502</v>
      </c>
      <c r="K142" s="6">
        <v>1.5697323405111701</v>
      </c>
      <c r="L142" s="6">
        <v>0.12577983497685699</v>
      </c>
      <c r="M142" s="6">
        <v>0.20124773596296999</v>
      </c>
      <c r="N142" s="6">
        <v>37.027253949545702</v>
      </c>
      <c r="O142" s="9">
        <v>9938</v>
      </c>
      <c r="P142" s="7">
        <v>367976.84975058498</v>
      </c>
      <c r="Q142" s="4">
        <v>-8.2102887654039893</v>
      </c>
      <c r="R142" s="8">
        <v>-0.221736366855386</v>
      </c>
      <c r="S142" s="5">
        <v>34.751701037843503</v>
      </c>
      <c r="T142" s="5">
        <v>2.0169673535541999</v>
      </c>
      <c r="U142" s="5">
        <v>0.25858555814797402</v>
      </c>
      <c r="V142" s="7">
        <v>345362.40491408901</v>
      </c>
      <c r="W142" s="7">
        <v>20044.621559621599</v>
      </c>
      <c r="X142" s="7">
        <v>2569.8232768745702</v>
      </c>
      <c r="Y142" s="7">
        <f>IF($R142&gt;0,$P142,$C142)</f>
        <v>286383</v>
      </c>
      <c r="Z142" s="7">
        <f>IFERROR($Y142*($E142/($C142)),0)</f>
        <v>268783</v>
      </c>
      <c r="AA142" s="7">
        <f>IFERROR($Y142*($F142/($C142)),0)</f>
        <v>15600</v>
      </c>
      <c r="AB142" s="7">
        <f>IFERROR($Y142*($H142/($C142)),0)</f>
        <v>2000</v>
      </c>
      <c r="AC142" s="7">
        <v>155880.70084999999</v>
      </c>
      <c r="AD142" s="7">
        <v>9047.2199999999993</v>
      </c>
      <c r="AE142" s="7">
        <v>1250</v>
      </c>
      <c r="AF142" s="7">
        <v>2000</v>
      </c>
      <c r="AG142" s="7">
        <f t="shared" si="2"/>
        <v>287633</v>
      </c>
      <c r="AH142" s="7">
        <v>168177.92084999999</v>
      </c>
    </row>
    <row r="143" spans="1:34" x14ac:dyDescent="0.35">
      <c r="A143" t="s">
        <v>157</v>
      </c>
      <c r="B143" s="9">
        <v>9052</v>
      </c>
      <c r="C143" s="10">
        <v>396123</v>
      </c>
      <c r="D143" s="30">
        <v>397703</v>
      </c>
      <c r="E143" s="10">
        <v>353870</v>
      </c>
      <c r="F143" s="10">
        <v>42253</v>
      </c>
      <c r="G143" s="10">
        <v>1580</v>
      </c>
      <c r="H143" s="10">
        <v>0</v>
      </c>
      <c r="I143" s="6">
        <v>43.760826336721202</v>
      </c>
      <c r="J143" s="6">
        <v>39.093018117543103</v>
      </c>
      <c r="K143" s="6">
        <v>4.6678082191780801</v>
      </c>
      <c r="L143" s="6">
        <v>0.17454706142289</v>
      </c>
      <c r="M143" s="6">
        <v>0</v>
      </c>
      <c r="N143" s="6">
        <v>46.278708524922699</v>
      </c>
      <c r="O143" s="9">
        <v>9052</v>
      </c>
      <c r="P143" s="7">
        <v>418914.86956760101</v>
      </c>
      <c r="Q143" s="4">
        <v>-2.5178821882015701</v>
      </c>
      <c r="R143" s="8">
        <v>-5.44069242305152E-2</v>
      </c>
      <c r="S143" s="5">
        <v>41.3423269684275</v>
      </c>
      <c r="T143" s="5">
        <v>4.9363815564952302</v>
      </c>
      <c r="U143" s="5">
        <v>0</v>
      </c>
      <c r="V143" s="7">
        <v>374230.74371820601</v>
      </c>
      <c r="W143" s="7">
        <v>44684.125849394797</v>
      </c>
      <c r="X143" s="7">
        <v>0</v>
      </c>
      <c r="Y143" s="7">
        <f>IF($R143&gt;0,$P143,$C143)</f>
        <v>396123</v>
      </c>
      <c r="Z143" s="7">
        <f>IFERROR($Y143*($E143/($C143)),0)</f>
        <v>353870</v>
      </c>
      <c r="AA143" s="7">
        <f>IFERROR($Y143*($F143/($C143)),0)</f>
        <v>42253</v>
      </c>
      <c r="AB143" s="7">
        <f>IFERROR($Y143*($H143/($C143)),0)</f>
        <v>0</v>
      </c>
      <c r="AC143" s="7">
        <v>205226.90650000001</v>
      </c>
      <c r="AD143" s="7">
        <v>24504.627349999999</v>
      </c>
      <c r="AE143" s="7">
        <v>1580</v>
      </c>
      <c r="AF143" s="7">
        <v>0</v>
      </c>
      <c r="AG143" s="7">
        <f t="shared" si="2"/>
        <v>397703</v>
      </c>
      <c r="AH143" s="7">
        <v>231311.53385000001</v>
      </c>
    </row>
    <row r="144" spans="1:34" x14ac:dyDescent="0.35">
      <c r="A144" t="s">
        <v>57</v>
      </c>
      <c r="B144" s="9">
        <v>28695</v>
      </c>
      <c r="C144" s="10">
        <v>1840950</v>
      </c>
      <c r="D144" s="30">
        <v>1844100</v>
      </c>
      <c r="E144" s="10">
        <v>1722825</v>
      </c>
      <c r="F144" s="10">
        <v>118125</v>
      </c>
      <c r="G144" s="10">
        <v>3150</v>
      </c>
      <c r="H144" s="10">
        <v>0</v>
      </c>
      <c r="I144" s="6">
        <v>64.155776267642494</v>
      </c>
      <c r="J144" s="6">
        <v>60.039205436487201</v>
      </c>
      <c r="K144" s="6">
        <v>4.1165708311552498</v>
      </c>
      <c r="L144" s="6">
        <v>0.10977522216414</v>
      </c>
      <c r="M144" s="6">
        <v>0</v>
      </c>
      <c r="N144" s="6">
        <v>18.164797976285499</v>
      </c>
      <c r="O144" s="9">
        <v>28695</v>
      </c>
      <c r="P144" s="7">
        <v>521238.877929512</v>
      </c>
      <c r="Q144" s="4">
        <v>45.990978291357003</v>
      </c>
      <c r="R144" s="8">
        <v>2.5318739218239101</v>
      </c>
      <c r="S144" s="5">
        <v>16.999249340554599</v>
      </c>
      <c r="T144" s="5">
        <v>1.16554863573086</v>
      </c>
      <c r="U144" s="5">
        <v>0</v>
      </c>
      <c r="V144" s="7">
        <v>487793.459827215</v>
      </c>
      <c r="W144" s="7">
        <v>33445.418102297001</v>
      </c>
      <c r="X144" s="7">
        <v>0</v>
      </c>
      <c r="Y144" s="7">
        <f>IF($R144&gt;0,$P144,$C144)</f>
        <v>521238.877929512</v>
      </c>
      <c r="Z144" s="7">
        <f>IFERROR($Y144*($E144/($C144)),0)</f>
        <v>487793.45982721506</v>
      </c>
      <c r="AA144" s="7">
        <f>IFERROR($Y144*($F144/($C144)),0)</f>
        <v>33445.418102296964</v>
      </c>
      <c r="AB144" s="7">
        <f>IFERROR($Y144*($H144/($C144)),0)</f>
        <v>0</v>
      </c>
      <c r="AC144" s="7">
        <v>282895.81702679303</v>
      </c>
      <c r="AD144" s="7">
        <v>19396.670228427101</v>
      </c>
      <c r="AE144" s="7">
        <v>3150</v>
      </c>
      <c r="AF144" s="7">
        <v>0</v>
      </c>
      <c r="AG144" s="7">
        <f t="shared" si="2"/>
        <v>524388.87792951195</v>
      </c>
      <c r="AH144" s="7">
        <v>305442.48725522001</v>
      </c>
    </row>
    <row r="145" spans="1:34" x14ac:dyDescent="0.35">
      <c r="A145" t="s">
        <v>231</v>
      </c>
      <c r="B145" s="9">
        <v>20540</v>
      </c>
      <c r="C145" s="10">
        <v>1317015</v>
      </c>
      <c r="D145" s="30">
        <v>1346355</v>
      </c>
      <c r="E145" s="10">
        <v>1170315</v>
      </c>
      <c r="F145" s="10">
        <v>107580</v>
      </c>
      <c r="G145" s="10">
        <v>29340</v>
      </c>
      <c r="H145" s="10">
        <v>39120</v>
      </c>
      <c r="I145" s="6">
        <v>64.119522882181101</v>
      </c>
      <c r="J145" s="6">
        <v>56.9773612463486</v>
      </c>
      <c r="K145" s="6">
        <v>5.2375851996105203</v>
      </c>
      <c r="L145" s="6">
        <v>1.4284323271665</v>
      </c>
      <c r="M145" s="6">
        <v>1.9045764362220099</v>
      </c>
      <c r="N145" s="6">
        <v>40.969911314618699</v>
      </c>
      <c r="O145" s="9">
        <v>20540</v>
      </c>
      <c r="P145" s="7">
        <v>841521.97840226896</v>
      </c>
      <c r="Q145" s="4">
        <v>23.149611567562399</v>
      </c>
      <c r="R145" s="8">
        <v>0.56503933801053197</v>
      </c>
      <c r="S145" s="5">
        <v>36.406344468489699</v>
      </c>
      <c r="T145" s="5">
        <v>3.3466156871612598</v>
      </c>
      <c r="U145" s="5">
        <v>1.21695115896773</v>
      </c>
      <c r="V145" s="7">
        <v>747786.31538277899</v>
      </c>
      <c r="W145" s="7">
        <v>68739.486214292207</v>
      </c>
      <c r="X145" s="7">
        <v>24996.176805197199</v>
      </c>
      <c r="Y145" s="7">
        <f>IF($R145&gt;0,$P145,$C145)</f>
        <v>841521.97840226896</v>
      </c>
      <c r="Z145" s="7">
        <f>IFERROR($Y145*($E145/($C145)),0)</f>
        <v>747786.31538277946</v>
      </c>
      <c r="AA145" s="7">
        <f>IFERROR($Y145*($F145/($C145)),0)</f>
        <v>68739.48621429225</v>
      </c>
      <c r="AB145" s="7">
        <f>IFERROR($Y145*($H145/($C145)),0)</f>
        <v>24996.176805197178</v>
      </c>
      <c r="AC145" s="7">
        <v>433678.67360624298</v>
      </c>
      <c r="AD145" s="7">
        <v>39865.465029978797</v>
      </c>
      <c r="AE145" s="7">
        <v>29340</v>
      </c>
      <c r="AF145" s="7">
        <v>24996.176805197199</v>
      </c>
      <c r="AG145" s="7">
        <f t="shared" si="2"/>
        <v>870861.97840226896</v>
      </c>
      <c r="AH145" s="7">
        <v>527880.31544141902</v>
      </c>
    </row>
    <row r="146" spans="1:34" x14ac:dyDescent="0.35">
      <c r="A146" t="s">
        <v>55</v>
      </c>
      <c r="B146" s="9">
        <v>43505</v>
      </c>
      <c r="C146" s="10">
        <v>3605890</v>
      </c>
      <c r="D146" s="30">
        <v>3631690</v>
      </c>
      <c r="E146" s="10">
        <v>3542050</v>
      </c>
      <c r="F146" s="10">
        <v>63840</v>
      </c>
      <c r="G146" s="10">
        <v>25800</v>
      </c>
      <c r="H146" s="10">
        <v>0</v>
      </c>
      <c r="I146" s="6">
        <v>82.884496034938493</v>
      </c>
      <c r="J146" s="6">
        <v>81.4170784967245</v>
      </c>
      <c r="K146" s="6">
        <v>1.467417538214</v>
      </c>
      <c r="L146" s="6">
        <v>0.59303528330077004</v>
      </c>
      <c r="M146" s="6">
        <v>0</v>
      </c>
      <c r="N146" s="6">
        <v>34.080652101428299</v>
      </c>
      <c r="O146" s="9">
        <v>43505</v>
      </c>
      <c r="P146" s="7">
        <v>1482678.7696726399</v>
      </c>
      <c r="Q146" s="4">
        <v>48.803843933510201</v>
      </c>
      <c r="R146" s="8">
        <v>1.43201027340275</v>
      </c>
      <c r="S146" s="5">
        <v>33.477275728284603</v>
      </c>
      <c r="T146" s="5">
        <v>0.60337637314371195</v>
      </c>
      <c r="U146" s="5">
        <v>0</v>
      </c>
      <c r="V146" s="7">
        <v>1456428.88055902</v>
      </c>
      <c r="W146" s="7">
        <v>26249.889113617199</v>
      </c>
      <c r="X146" s="7">
        <v>0</v>
      </c>
      <c r="Y146" s="7">
        <f>IF($R146&gt;0,$P146,$C146)</f>
        <v>1482678.7696726399</v>
      </c>
      <c r="Z146" s="7">
        <f>IFERROR($Y146*($E146/($C146)),0)</f>
        <v>1456428.8805590228</v>
      </c>
      <c r="AA146" s="7">
        <f>IFERROR($Y146*($F146/($C146)),0)</f>
        <v>26249.889113617257</v>
      </c>
      <c r="AB146" s="7">
        <f>IFERROR($Y146*($H146/($C146)),0)</f>
        <v>0</v>
      </c>
      <c r="AC146" s="7">
        <v>844655.929280204</v>
      </c>
      <c r="AD146" s="7">
        <v>15223.623191442301</v>
      </c>
      <c r="AE146" s="7">
        <v>25800</v>
      </c>
      <c r="AF146" s="7">
        <v>0</v>
      </c>
      <c r="AG146" s="7">
        <f t="shared" si="2"/>
        <v>1508478.7696726399</v>
      </c>
      <c r="AH146" s="7">
        <v>885679.55247164599</v>
      </c>
    </row>
    <row r="147" spans="1:34" x14ac:dyDescent="0.35">
      <c r="A147" t="s">
        <v>60</v>
      </c>
      <c r="B147" s="9">
        <v>7594</v>
      </c>
      <c r="C147" s="10">
        <v>46590</v>
      </c>
      <c r="D147" s="30">
        <v>48090</v>
      </c>
      <c r="E147" s="10">
        <v>39440</v>
      </c>
      <c r="F147" s="10">
        <v>7150</v>
      </c>
      <c r="G147" s="10">
        <v>1500</v>
      </c>
      <c r="H147" s="10">
        <v>0</v>
      </c>
      <c r="I147" s="6">
        <v>6.1351066631551197</v>
      </c>
      <c r="J147" s="6">
        <v>5.1935738741111397</v>
      </c>
      <c r="K147" s="6">
        <v>0.94153278904398197</v>
      </c>
      <c r="L147" s="6">
        <v>0.197524361337898</v>
      </c>
      <c r="M147" s="6">
        <v>0</v>
      </c>
      <c r="N147" s="6">
        <v>21.4701861968781</v>
      </c>
      <c r="O147" s="9">
        <v>7594</v>
      </c>
      <c r="P147" s="7">
        <v>163044.59397909301</v>
      </c>
      <c r="Q147" s="4">
        <v>-15.335079533723</v>
      </c>
      <c r="R147" s="8">
        <v>-0.71424995540806302</v>
      </c>
      <c r="S147" s="5">
        <v>18.175233818520599</v>
      </c>
      <c r="T147" s="5">
        <v>3.2949523783575598</v>
      </c>
      <c r="U147" s="5">
        <v>0</v>
      </c>
      <c r="V147" s="7">
        <v>138022.72561784499</v>
      </c>
      <c r="W147" s="7">
        <v>25021.8683612473</v>
      </c>
      <c r="X147" s="7">
        <v>0</v>
      </c>
      <c r="Y147" s="7">
        <f>IF($R147&gt;0,$P147,$C147)</f>
        <v>46590</v>
      </c>
      <c r="Z147" s="7">
        <f>IFERROR($Y147*($E147/($C147)),0)</f>
        <v>39440</v>
      </c>
      <c r="AA147" s="7">
        <f>IFERROR($Y147*($F147/($C147)),0)</f>
        <v>7150.0000000000009</v>
      </c>
      <c r="AB147" s="7">
        <f>IFERROR($Y147*($H147/($C147)),0)</f>
        <v>0</v>
      </c>
      <c r="AC147" s="7">
        <v>22873.227999999999</v>
      </c>
      <c r="AD147" s="7">
        <v>4146.6424999999999</v>
      </c>
      <c r="AE147" s="7">
        <v>1500</v>
      </c>
      <c r="AF147" s="7">
        <v>0</v>
      </c>
      <c r="AG147" s="7">
        <f t="shared" si="2"/>
        <v>48090</v>
      </c>
      <c r="AH147" s="7">
        <v>28519.870500000001</v>
      </c>
    </row>
    <row r="148" spans="1:34" x14ac:dyDescent="0.35">
      <c r="A148" t="s">
        <v>143</v>
      </c>
      <c r="B148" s="9">
        <v>10354</v>
      </c>
      <c r="C148" s="10">
        <v>739445</v>
      </c>
      <c r="D148" s="30">
        <v>755445</v>
      </c>
      <c r="E148" s="10">
        <v>700000</v>
      </c>
      <c r="F148" s="10">
        <v>27445</v>
      </c>
      <c r="G148" s="10">
        <v>16000</v>
      </c>
      <c r="H148" s="10">
        <v>12000</v>
      </c>
      <c r="I148" s="6">
        <v>71.416360826733595</v>
      </c>
      <c r="J148" s="6">
        <v>67.606722039791407</v>
      </c>
      <c r="K148" s="6">
        <v>2.65066640911725</v>
      </c>
      <c r="L148" s="6">
        <v>1.5452965037666599</v>
      </c>
      <c r="M148" s="6">
        <v>1.1589723778250001</v>
      </c>
      <c r="N148" s="6">
        <v>40.738911756081102</v>
      </c>
      <c r="O148" s="9">
        <v>10354</v>
      </c>
      <c r="P148" s="7">
        <v>421810.69232246402</v>
      </c>
      <c r="Q148" s="4">
        <v>30.6774490706525</v>
      </c>
      <c r="R148" s="8">
        <v>0.75302573751428703</v>
      </c>
      <c r="S148" s="5">
        <v>38.565732717452697</v>
      </c>
      <c r="T148" s="5">
        <v>1.5120521920435599</v>
      </c>
      <c r="U148" s="5">
        <v>0.66112684658490295</v>
      </c>
      <c r="V148" s="7">
        <v>399309.59655650501</v>
      </c>
      <c r="W148" s="7">
        <v>15655.788396419</v>
      </c>
      <c r="X148" s="7">
        <v>6845.3073695400899</v>
      </c>
      <c r="Y148" s="7">
        <f>IF($R148&gt;0,$P148,$C148)</f>
        <v>421810.69232246402</v>
      </c>
      <c r="Z148" s="7">
        <f>IFERROR($Y148*($E148/($C148)),0)</f>
        <v>399309.59655650501</v>
      </c>
      <c r="AA148" s="7">
        <f>IFERROR($Y148*($F148/($C148)),0)</f>
        <v>15655.78839641897</v>
      </c>
      <c r="AB148" s="7">
        <f>IFERROR($Y148*($H148/($C148)),0)</f>
        <v>6845.3073695400844</v>
      </c>
      <c r="AC148" s="7">
        <v>231579.60052294499</v>
      </c>
      <c r="AD148" s="7">
        <v>9079.5744805031809</v>
      </c>
      <c r="AE148" s="7">
        <v>16000</v>
      </c>
      <c r="AF148" s="7">
        <v>6845.3073695400899</v>
      </c>
      <c r="AG148" s="7">
        <f t="shared" si="2"/>
        <v>437810.69232246402</v>
      </c>
      <c r="AH148" s="7">
        <v>263504.48237298802</v>
      </c>
    </row>
    <row r="149" spans="1:34" x14ac:dyDescent="0.35">
      <c r="A149" t="s">
        <v>190</v>
      </c>
      <c r="B149" s="9">
        <v>3625</v>
      </c>
      <c r="C149" s="10">
        <v>208835</v>
      </c>
      <c r="D149" s="30">
        <v>213635</v>
      </c>
      <c r="E149" s="10">
        <v>192515</v>
      </c>
      <c r="F149" s="10">
        <v>16320</v>
      </c>
      <c r="G149" s="10">
        <v>4800</v>
      </c>
      <c r="H149" s="10">
        <v>0</v>
      </c>
      <c r="I149" s="6">
        <v>57.609655172413802</v>
      </c>
      <c r="J149" s="6">
        <v>53.107586206896499</v>
      </c>
      <c r="K149" s="6">
        <v>4.5020689655172399</v>
      </c>
      <c r="L149" s="6">
        <v>1.3241379310344801</v>
      </c>
      <c r="M149" s="6">
        <v>0</v>
      </c>
      <c r="N149" s="6">
        <v>31.351905186013099</v>
      </c>
      <c r="O149" s="9">
        <v>3625</v>
      </c>
      <c r="P149" s="7">
        <v>113650.656299297</v>
      </c>
      <c r="Q149" s="4">
        <v>26.2577499864007</v>
      </c>
      <c r="R149" s="8">
        <v>0.83751688551657699</v>
      </c>
      <c r="S149" s="5">
        <v>28.901822141333199</v>
      </c>
      <c r="T149" s="5">
        <v>2.4500830446799302</v>
      </c>
      <c r="U149" s="5">
        <v>0</v>
      </c>
      <c r="V149" s="7">
        <v>104769.105262333</v>
      </c>
      <c r="W149" s="7">
        <v>8881.5510369647509</v>
      </c>
      <c r="X149" s="7">
        <v>0</v>
      </c>
      <c r="Y149" s="7">
        <f>IF($R149&gt;0,$P149,$C149)</f>
        <v>113650.656299297</v>
      </c>
      <c r="Z149" s="7">
        <f>IFERROR($Y149*($E149/($C149)),0)</f>
        <v>104769.10526233229</v>
      </c>
      <c r="AA149" s="7">
        <f>IFERROR($Y149*($F149/($C149)),0)</f>
        <v>8881.5510369647182</v>
      </c>
      <c r="AB149" s="7">
        <f>IFERROR($Y149*($H149/($C149)),0)</f>
        <v>0</v>
      </c>
      <c r="AC149" s="7">
        <v>60760.842596889801</v>
      </c>
      <c r="AD149" s="7">
        <v>5150.8555238877098</v>
      </c>
      <c r="AE149" s="7">
        <v>4800</v>
      </c>
      <c r="AF149" s="7">
        <v>0</v>
      </c>
      <c r="AG149" s="7">
        <f t="shared" si="2"/>
        <v>118450.656299297</v>
      </c>
      <c r="AH149" s="7">
        <v>70711.698120777597</v>
      </c>
    </row>
    <row r="150" spans="1:34" x14ac:dyDescent="0.35">
      <c r="A150" t="s">
        <v>167</v>
      </c>
      <c r="B150" s="9">
        <v>71420</v>
      </c>
      <c r="C150" s="10">
        <v>930000</v>
      </c>
      <c r="D150" s="30">
        <v>960000</v>
      </c>
      <c r="E150" s="10">
        <v>845000</v>
      </c>
      <c r="F150" s="10">
        <v>50000</v>
      </c>
      <c r="G150" s="10">
        <v>30000</v>
      </c>
      <c r="H150" s="10">
        <v>35000</v>
      </c>
      <c r="I150" s="6">
        <v>13.0215625875105</v>
      </c>
      <c r="J150" s="6">
        <v>11.831419770372399</v>
      </c>
      <c r="K150" s="6">
        <v>0.70008401008121002</v>
      </c>
      <c r="L150" s="6">
        <v>0.42005040604872601</v>
      </c>
      <c r="M150" s="6">
        <v>0.49005880705684701</v>
      </c>
      <c r="N150" s="6">
        <v>7.5865386126789804</v>
      </c>
      <c r="O150" s="9">
        <v>71420</v>
      </c>
      <c r="P150" s="7">
        <v>541830.587717533</v>
      </c>
      <c r="Q150" s="4">
        <v>5.4350239748315197</v>
      </c>
      <c r="R150" s="8">
        <v>0.71640365287909402</v>
      </c>
      <c r="S150" s="5">
        <v>6.8931452986169202</v>
      </c>
      <c r="T150" s="5">
        <v>0.40787842003650399</v>
      </c>
      <c r="U150" s="5">
        <v>0.28551489402555302</v>
      </c>
      <c r="V150" s="7">
        <v>492308.43722722097</v>
      </c>
      <c r="W150" s="7">
        <v>29130.676759007099</v>
      </c>
      <c r="X150" s="7">
        <v>20391.473731304999</v>
      </c>
      <c r="Y150" s="7">
        <f>IF($R150&gt;0,$P150,$C150)</f>
        <v>541830.587717533</v>
      </c>
      <c r="Z150" s="7">
        <f>IFERROR($Y150*($E150/($C150)),0)</f>
        <v>492308.4372272208</v>
      </c>
      <c r="AA150" s="7">
        <f>IFERROR($Y150*($F150/($C150)),0)</f>
        <v>29130.67675900715</v>
      </c>
      <c r="AB150" s="7">
        <f>IFERROR($Y150*($H150/($C150)),0)</f>
        <v>20391.473731305006</v>
      </c>
      <c r="AC150" s="7">
        <v>285514.27816992701</v>
      </c>
      <c r="AD150" s="7">
        <v>16894.335986386199</v>
      </c>
      <c r="AE150" s="7">
        <v>30000</v>
      </c>
      <c r="AF150" s="7">
        <v>20391.473731304999</v>
      </c>
      <c r="AG150" s="7">
        <f t="shared" si="2"/>
        <v>571830.587717533</v>
      </c>
      <c r="AH150" s="7">
        <v>352800.08788761799</v>
      </c>
    </row>
    <row r="151" spans="1:34" x14ac:dyDescent="0.35">
      <c r="A151" t="s">
        <v>83</v>
      </c>
      <c r="B151" s="9">
        <v>13069</v>
      </c>
      <c r="C151" s="10">
        <v>55000</v>
      </c>
      <c r="D151" s="30">
        <v>56000</v>
      </c>
      <c r="E151" s="10">
        <v>50000</v>
      </c>
      <c r="F151" s="10">
        <v>5000</v>
      </c>
      <c r="G151" s="10">
        <v>1000</v>
      </c>
      <c r="H151" s="10">
        <v>0</v>
      </c>
      <c r="I151" s="6">
        <v>4.2084321677251504</v>
      </c>
      <c r="J151" s="6">
        <v>3.8258474252046799</v>
      </c>
      <c r="K151" s="6">
        <v>0.38258474252046798</v>
      </c>
      <c r="L151" s="6">
        <v>7.6516948504093699E-2</v>
      </c>
      <c r="M151" s="6">
        <v>0</v>
      </c>
      <c r="N151" s="6">
        <v>44.452878026397897</v>
      </c>
      <c r="O151" s="9">
        <v>13069</v>
      </c>
      <c r="P151" s="7">
        <v>580954.66292699403</v>
      </c>
      <c r="Q151" s="4">
        <v>-40.244445858672798</v>
      </c>
      <c r="R151" s="8">
        <v>-0.90532824072209594</v>
      </c>
      <c r="S151" s="5">
        <v>40.411707296725403</v>
      </c>
      <c r="T151" s="5">
        <v>4.0411707296725403</v>
      </c>
      <c r="U151" s="5">
        <v>0</v>
      </c>
      <c r="V151" s="7">
        <v>528140.60266090406</v>
      </c>
      <c r="W151" s="7">
        <v>52814.060266090397</v>
      </c>
      <c r="X151" s="7">
        <v>0</v>
      </c>
      <c r="Y151" s="7">
        <f>IF($R151&gt;0,$P151,$C151)</f>
        <v>55000</v>
      </c>
      <c r="Z151" s="7">
        <f>IFERROR($Y151*($E151/($C151)),0)</f>
        <v>50000</v>
      </c>
      <c r="AA151" s="7">
        <f>IFERROR($Y151*($F151/($C151)),0)</f>
        <v>5000</v>
      </c>
      <c r="AB151" s="7">
        <f>IFERROR($Y151*($H151/($C151)),0)</f>
        <v>0</v>
      </c>
      <c r="AC151" s="7">
        <v>28997.5</v>
      </c>
      <c r="AD151" s="7">
        <v>2899.75</v>
      </c>
      <c r="AE151" s="7">
        <v>1000</v>
      </c>
      <c r="AF151" s="7">
        <v>0</v>
      </c>
      <c r="AG151" s="7">
        <f t="shared" si="2"/>
        <v>56000</v>
      </c>
      <c r="AH151" s="7">
        <v>32897.25</v>
      </c>
    </row>
    <row r="152" spans="1:34" x14ac:dyDescent="0.35">
      <c r="A152" t="s">
        <v>82</v>
      </c>
      <c r="B152" s="9">
        <v>16224</v>
      </c>
      <c r="C152" s="10">
        <v>277600</v>
      </c>
      <c r="D152" s="30">
        <v>277600</v>
      </c>
      <c r="E152" s="10">
        <v>272800</v>
      </c>
      <c r="F152" s="10">
        <v>4800</v>
      </c>
      <c r="G152" s="10">
        <v>0</v>
      </c>
      <c r="H152" s="10">
        <v>0</v>
      </c>
      <c r="I152" s="6">
        <v>17.1104536489152</v>
      </c>
      <c r="J152" s="6">
        <v>16.8145956607495</v>
      </c>
      <c r="K152" s="6">
        <v>0.29585798816567999</v>
      </c>
      <c r="L152" s="6">
        <v>0</v>
      </c>
      <c r="M152" s="6">
        <v>0</v>
      </c>
      <c r="N152" s="6">
        <v>26.8892143201438</v>
      </c>
      <c r="O152" s="9">
        <v>16224</v>
      </c>
      <c r="P152" s="7">
        <v>436250.61313001299</v>
      </c>
      <c r="Q152" s="4">
        <v>-9.7787606712285999</v>
      </c>
      <c r="R152" s="8">
        <v>-0.363668516112162</v>
      </c>
      <c r="S152" s="5">
        <v>26.424271133051999</v>
      </c>
      <c r="T152" s="5">
        <v>0.46494318709182297</v>
      </c>
      <c r="U152" s="5">
        <v>0</v>
      </c>
      <c r="V152" s="7">
        <v>428707.37486263498</v>
      </c>
      <c r="W152" s="7">
        <v>7543.2382673777402</v>
      </c>
      <c r="X152" s="7">
        <v>0</v>
      </c>
      <c r="Y152" s="7">
        <f>IF($R152&gt;0,$P152,$C152)</f>
        <v>277600</v>
      </c>
      <c r="Z152" s="7">
        <f>IFERROR($Y152*($E152/($C152)),0)</f>
        <v>272800</v>
      </c>
      <c r="AA152" s="7">
        <f>IFERROR($Y152*($F152/($C152)),0)</f>
        <v>4800</v>
      </c>
      <c r="AB152" s="7">
        <f>IFERROR($Y152*($H152/($C152)),0)</f>
        <v>0</v>
      </c>
      <c r="AC152" s="7">
        <v>158210.35999999999</v>
      </c>
      <c r="AD152" s="7">
        <v>2783.76</v>
      </c>
      <c r="AE152" s="7">
        <v>0</v>
      </c>
      <c r="AF152" s="7">
        <v>0</v>
      </c>
      <c r="AG152" s="7">
        <f t="shared" si="2"/>
        <v>277600</v>
      </c>
      <c r="AH152" s="7">
        <v>160994.12</v>
      </c>
    </row>
    <row r="153" spans="1:34" x14ac:dyDescent="0.35">
      <c r="A153" t="s">
        <v>20</v>
      </c>
      <c r="B153" s="9">
        <v>112112</v>
      </c>
      <c r="C153" s="10">
        <v>8129679</v>
      </c>
      <c r="D153" s="30">
        <v>8150479</v>
      </c>
      <c r="E153" s="10">
        <v>7369679</v>
      </c>
      <c r="F153" s="10">
        <v>750000</v>
      </c>
      <c r="G153" s="10">
        <v>20800</v>
      </c>
      <c r="H153" s="10">
        <v>10000</v>
      </c>
      <c r="I153" s="6">
        <v>72.513905737119998</v>
      </c>
      <c r="J153" s="6">
        <v>65.734970386756103</v>
      </c>
      <c r="K153" s="6">
        <v>6.6897388325959799</v>
      </c>
      <c r="L153" s="6">
        <v>0.18552875695732801</v>
      </c>
      <c r="M153" s="6">
        <v>8.9196517767946307E-2</v>
      </c>
      <c r="N153" s="6">
        <v>28.644808793330601</v>
      </c>
      <c r="O153" s="9">
        <v>112112</v>
      </c>
      <c r="P153" s="7">
        <v>3211426.8034378798</v>
      </c>
      <c r="Q153" s="4">
        <v>43.869096943789401</v>
      </c>
      <c r="R153" s="8">
        <v>1.5314850680380001</v>
      </c>
      <c r="S153" s="5">
        <v>25.9669595593164</v>
      </c>
      <c r="T153" s="5">
        <v>2.6426143756718998</v>
      </c>
      <c r="U153" s="5">
        <v>3.5234858342292001E-2</v>
      </c>
      <c r="V153" s="7">
        <v>2911207.77011408</v>
      </c>
      <c r="W153" s="7">
        <v>296268.78288532799</v>
      </c>
      <c r="X153" s="7">
        <v>3950.2504384710401</v>
      </c>
      <c r="Y153" s="7">
        <f>IF($R153&gt;0,$P153,$C153)</f>
        <v>3211426.8034378798</v>
      </c>
      <c r="Z153" s="7">
        <f>IFERROR($Y153*($E153/($C153)),0)</f>
        <v>2911207.770114081</v>
      </c>
      <c r="AA153" s="7">
        <f>IFERROR($Y153*($F153/($C153)),0)</f>
        <v>296268.78288532794</v>
      </c>
      <c r="AB153" s="7">
        <f>IFERROR($Y153*($H153/($C153)),0)</f>
        <v>3950.2504384710392</v>
      </c>
      <c r="AC153" s="7">
        <v>1688354.9462776601</v>
      </c>
      <c r="AD153" s="7">
        <v>171821.080634346</v>
      </c>
      <c r="AE153" s="7">
        <v>20800</v>
      </c>
      <c r="AF153" s="7">
        <v>3950.2504384710401</v>
      </c>
      <c r="AG153" s="7">
        <f t="shared" si="2"/>
        <v>3232226.8034378798</v>
      </c>
      <c r="AH153" s="7">
        <v>1884926.27735048</v>
      </c>
    </row>
    <row r="154" spans="1:34" x14ac:dyDescent="0.35">
      <c r="A154" t="s">
        <v>211</v>
      </c>
      <c r="B154" s="9">
        <v>10639</v>
      </c>
      <c r="C154" s="10">
        <v>694624</v>
      </c>
      <c r="D154" s="30">
        <v>697874</v>
      </c>
      <c r="E154" s="10">
        <v>667032</v>
      </c>
      <c r="F154" s="10">
        <v>27592</v>
      </c>
      <c r="G154" s="10">
        <v>3250</v>
      </c>
      <c r="H154" s="10">
        <v>0</v>
      </c>
      <c r="I154" s="6">
        <v>65.2903468371088</v>
      </c>
      <c r="J154" s="6">
        <v>62.696870006579601</v>
      </c>
      <c r="K154" s="6">
        <v>2.59347683052918</v>
      </c>
      <c r="L154" s="6">
        <v>0.30547983833066999</v>
      </c>
      <c r="M154" s="6">
        <v>0</v>
      </c>
      <c r="N154" s="6">
        <v>24.7175894848463</v>
      </c>
      <c r="O154" s="9">
        <v>10639</v>
      </c>
      <c r="P154" s="7">
        <v>262970.43452928</v>
      </c>
      <c r="Q154" s="4">
        <v>40.5727573522624</v>
      </c>
      <c r="R154" s="8">
        <v>1.64145283572803</v>
      </c>
      <c r="S154" s="5">
        <v>23.7357522188349</v>
      </c>
      <c r="T154" s="5">
        <v>0.981837266011367</v>
      </c>
      <c r="U154" s="5">
        <v>0</v>
      </c>
      <c r="V154" s="7">
        <v>252524.667856185</v>
      </c>
      <c r="W154" s="7">
        <v>10445.7666730949</v>
      </c>
      <c r="X154" s="7">
        <v>0</v>
      </c>
      <c r="Y154" s="7">
        <f>IF($R154&gt;0,$P154,$C154)</f>
        <v>262970.43452928</v>
      </c>
      <c r="Z154" s="7">
        <f>IFERROR($Y154*($E154/($C154)),0)</f>
        <v>252524.66785618506</v>
      </c>
      <c r="AA154" s="7">
        <f>IFERROR($Y154*($F154/($C154)),0)</f>
        <v>10445.766673094931</v>
      </c>
      <c r="AB154" s="7">
        <f>IFERROR($Y154*($H154/($C154)),0)</f>
        <v>0</v>
      </c>
      <c r="AC154" s="7">
        <v>146451.68112319501</v>
      </c>
      <c r="AD154" s="7">
        <v>6058.0223820614101</v>
      </c>
      <c r="AE154" s="7">
        <v>3250</v>
      </c>
      <c r="AF154" s="7">
        <v>0</v>
      </c>
      <c r="AG154" s="7">
        <f t="shared" si="2"/>
        <v>266220.43452928</v>
      </c>
      <c r="AH154" s="7">
        <v>155759.70350525601</v>
      </c>
    </row>
    <row r="155" spans="1:34" x14ac:dyDescent="0.35">
      <c r="A155" t="s">
        <v>217</v>
      </c>
      <c r="B155" s="9">
        <v>5452</v>
      </c>
      <c r="C155" s="10">
        <v>232264</v>
      </c>
      <c r="D155" s="30">
        <v>240026</v>
      </c>
      <c r="E155" s="10">
        <v>197426</v>
      </c>
      <c r="F155" s="10">
        <v>34838</v>
      </c>
      <c r="G155" s="10">
        <v>7762</v>
      </c>
      <c r="H155" s="10">
        <v>0</v>
      </c>
      <c r="I155" s="6">
        <v>42.601614086573697</v>
      </c>
      <c r="J155" s="6">
        <v>36.211665443873798</v>
      </c>
      <c r="K155" s="6">
        <v>6.3899486426999301</v>
      </c>
      <c r="L155" s="6">
        <v>1.4236977256052801</v>
      </c>
      <c r="M155" s="6">
        <v>0</v>
      </c>
      <c r="N155" s="6">
        <v>41.334713171520399</v>
      </c>
      <c r="O155" s="9">
        <v>5452</v>
      </c>
      <c r="P155" s="7">
        <v>225356.85621112899</v>
      </c>
      <c r="Q155" s="4">
        <v>1.2669009150533801</v>
      </c>
      <c r="R155" s="8">
        <v>3.0649805401970799E-2</v>
      </c>
      <c r="S155" s="5">
        <v>35.134790938761803</v>
      </c>
      <c r="T155" s="5">
        <v>6.1999222327585297</v>
      </c>
      <c r="U155" s="5">
        <v>0</v>
      </c>
      <c r="V155" s="7">
        <v>191554.88019813001</v>
      </c>
      <c r="W155" s="7">
        <v>33801.976012999497</v>
      </c>
      <c r="X155" s="7">
        <v>0</v>
      </c>
      <c r="Y155" s="7">
        <f>IF($R155&gt;0,$P155,$C155)</f>
        <v>225356.85621112899</v>
      </c>
      <c r="Z155" s="7">
        <f>IFERROR($Y155*($E155/($C155)),0)</f>
        <v>191554.88019812951</v>
      </c>
      <c r="AA155" s="7">
        <f>IFERROR($Y155*($F155/($C155)),0)</f>
        <v>33801.976012999483</v>
      </c>
      <c r="AB155" s="7">
        <f>IFERROR($Y155*($H155/($C155)),0)</f>
        <v>0</v>
      </c>
      <c r="AC155" s="7">
        <v>111092.252770905</v>
      </c>
      <c r="AD155" s="7">
        <v>19603.455988739101</v>
      </c>
      <c r="AE155" s="7">
        <v>7762</v>
      </c>
      <c r="AF155" s="7">
        <v>0</v>
      </c>
      <c r="AG155" s="7">
        <f t="shared" si="2"/>
        <v>233118.85621112899</v>
      </c>
      <c r="AH155" s="7">
        <v>138457.70875964401</v>
      </c>
    </row>
    <row r="156" spans="1:34" x14ac:dyDescent="0.35">
      <c r="A156" t="s">
        <v>241</v>
      </c>
      <c r="B156" s="9">
        <v>9262</v>
      </c>
      <c r="C156" s="10">
        <v>29000</v>
      </c>
      <c r="D156" s="30">
        <v>29000</v>
      </c>
      <c r="E156" s="10">
        <v>24000</v>
      </c>
      <c r="F156" s="10">
        <v>5000</v>
      </c>
      <c r="G156" s="10">
        <v>0</v>
      </c>
      <c r="H156" s="10">
        <v>0</v>
      </c>
      <c r="I156" s="6">
        <v>3.13107320233211</v>
      </c>
      <c r="J156" s="6">
        <v>2.59123299503347</v>
      </c>
      <c r="K156" s="6">
        <v>0.53984020729864002</v>
      </c>
      <c r="L156" s="6">
        <v>0</v>
      </c>
      <c r="M156" s="6">
        <v>0</v>
      </c>
      <c r="N156" s="6">
        <v>49.1835741016721</v>
      </c>
      <c r="O156" s="9">
        <v>9262</v>
      </c>
      <c r="P156" s="7">
        <v>455538.263329687</v>
      </c>
      <c r="Q156" s="4">
        <v>-46.052500899339996</v>
      </c>
      <c r="R156" s="8">
        <v>-0.93633904693750902</v>
      </c>
      <c r="S156" s="5">
        <v>40.703647532418302</v>
      </c>
      <c r="T156" s="5">
        <v>8.4799265692538093</v>
      </c>
      <c r="U156" s="5">
        <v>0</v>
      </c>
      <c r="V156" s="7">
        <v>376997.18344525801</v>
      </c>
      <c r="W156" s="7">
        <v>78541.079884428793</v>
      </c>
      <c r="X156" s="7">
        <v>0</v>
      </c>
      <c r="Y156" s="7">
        <f>IF($R156&gt;0,$P156,$C156)</f>
        <v>29000</v>
      </c>
      <c r="Z156" s="7">
        <f>IFERROR($Y156*($E156/($C156)),0)</f>
        <v>24000</v>
      </c>
      <c r="AA156" s="7">
        <f>IFERROR($Y156*($F156/($C156)),0)</f>
        <v>5000</v>
      </c>
      <c r="AB156" s="7">
        <f>IFERROR($Y156*($H156/($C156)),0)</f>
        <v>0</v>
      </c>
      <c r="AC156" s="7">
        <v>13918.8</v>
      </c>
      <c r="AD156" s="7">
        <v>2899.75</v>
      </c>
      <c r="AE156" s="7">
        <v>0</v>
      </c>
      <c r="AF156" s="7">
        <v>0</v>
      </c>
      <c r="AG156" s="7">
        <f t="shared" si="2"/>
        <v>29000</v>
      </c>
      <c r="AH156" s="7">
        <v>16818.55</v>
      </c>
    </row>
    <row r="157" spans="1:34" x14ac:dyDescent="0.35">
      <c r="A157" t="s">
        <v>263</v>
      </c>
      <c r="B157" s="9">
        <v>6942</v>
      </c>
      <c r="C157" s="10">
        <v>30000</v>
      </c>
      <c r="D157" s="30">
        <v>31200</v>
      </c>
      <c r="E157" s="10">
        <v>25000</v>
      </c>
      <c r="F157" s="10">
        <v>5000</v>
      </c>
      <c r="G157" s="10">
        <v>1200</v>
      </c>
      <c r="H157" s="10">
        <v>0</v>
      </c>
      <c r="I157" s="6">
        <v>4.3215211754537597</v>
      </c>
      <c r="J157" s="6">
        <v>3.6012676462114701</v>
      </c>
      <c r="K157" s="6">
        <v>0.72025352924229302</v>
      </c>
      <c r="L157" s="6">
        <v>0.17286084701814999</v>
      </c>
      <c r="M157" s="6">
        <v>0</v>
      </c>
      <c r="N157" s="6">
        <v>30.2996270556614</v>
      </c>
      <c r="O157" s="9">
        <v>6942</v>
      </c>
      <c r="P157" s="7">
        <v>210340.011020401</v>
      </c>
      <c r="Q157" s="4">
        <v>-25.9781058802076</v>
      </c>
      <c r="R157" s="8">
        <v>-0.85737378326422997</v>
      </c>
      <c r="S157" s="5">
        <v>25.249689213051202</v>
      </c>
      <c r="T157" s="5">
        <v>5.0499378426102304</v>
      </c>
      <c r="U157" s="5">
        <v>0</v>
      </c>
      <c r="V157" s="7">
        <v>175283.342517001</v>
      </c>
      <c r="W157" s="7">
        <v>35056.6685034002</v>
      </c>
      <c r="X157" s="7">
        <v>0</v>
      </c>
      <c r="Y157" s="7">
        <f>IF($R157&gt;0,$P157,$C157)</f>
        <v>30000</v>
      </c>
      <c r="Z157" s="7">
        <f>IFERROR($Y157*($E157/($C157)),0)</f>
        <v>25000</v>
      </c>
      <c r="AA157" s="7">
        <f>IFERROR($Y157*($F157/($C157)),0)</f>
        <v>5000</v>
      </c>
      <c r="AB157" s="7">
        <f>IFERROR($Y157*($H157/($C157)),0)</f>
        <v>0</v>
      </c>
      <c r="AC157" s="7">
        <v>14498.75</v>
      </c>
      <c r="AD157" s="7">
        <v>2899.75</v>
      </c>
      <c r="AE157" s="7">
        <v>1200</v>
      </c>
      <c r="AF157" s="7">
        <v>0</v>
      </c>
      <c r="AG157" s="7">
        <f t="shared" si="2"/>
        <v>31200</v>
      </c>
      <c r="AH157" s="7">
        <v>18598.5</v>
      </c>
    </row>
    <row r="158" spans="1:34" x14ac:dyDescent="0.35">
      <c r="A158" t="s">
        <v>53</v>
      </c>
      <c r="B158" s="9">
        <v>144980</v>
      </c>
      <c r="C158" s="10">
        <v>2670000</v>
      </c>
      <c r="D158" s="30">
        <v>2695000</v>
      </c>
      <c r="E158" s="10">
        <v>2100000</v>
      </c>
      <c r="F158" s="10">
        <v>520000</v>
      </c>
      <c r="G158" s="10">
        <v>25000</v>
      </c>
      <c r="H158" s="10">
        <v>50000</v>
      </c>
      <c r="I158" s="6">
        <v>18.41633328735</v>
      </c>
      <c r="J158" s="6">
        <v>14.484756518140401</v>
      </c>
      <c r="K158" s="6">
        <v>3.58670161401573</v>
      </c>
      <c r="L158" s="6">
        <v>0.17243757759691</v>
      </c>
      <c r="M158" s="6">
        <v>0.34487515519382</v>
      </c>
      <c r="N158" s="6">
        <v>37.181962921583001</v>
      </c>
      <c r="O158" s="9">
        <v>144980</v>
      </c>
      <c r="P158" s="7">
        <v>5390640.9843711099</v>
      </c>
      <c r="Q158" s="4">
        <v>-18.7656296342331</v>
      </c>
      <c r="R158" s="8">
        <v>-0.50469712085426699</v>
      </c>
      <c r="S158" s="5">
        <v>29.244240500121499</v>
      </c>
      <c r="T158" s="5">
        <v>7.24143098098246</v>
      </c>
      <c r="U158" s="5">
        <v>0.69629144047908298</v>
      </c>
      <c r="V158" s="7">
        <v>4239829.9877076102</v>
      </c>
      <c r="W158" s="7">
        <v>1049862.6636228401</v>
      </c>
      <c r="X158" s="7">
        <v>100948.333040657</v>
      </c>
      <c r="Y158" s="7">
        <f>IF($R158&gt;0,$P158,$C158)</f>
        <v>2670000</v>
      </c>
      <c r="Z158" s="7">
        <f>IFERROR($Y158*($E158/($C158)),0)</f>
        <v>2100000</v>
      </c>
      <c r="AA158" s="7">
        <f>IFERROR($Y158*($F158/($C158)),0)</f>
        <v>520000</v>
      </c>
      <c r="AB158" s="7">
        <f>IFERROR($Y158*($H158/($C158)),0)</f>
        <v>50000</v>
      </c>
      <c r="AC158" s="7">
        <v>1217895</v>
      </c>
      <c r="AD158" s="7">
        <v>301574</v>
      </c>
      <c r="AE158" s="7">
        <v>25000</v>
      </c>
      <c r="AF158" s="7">
        <v>50000</v>
      </c>
      <c r="AG158" s="7">
        <f t="shared" si="2"/>
        <v>2695000</v>
      </c>
      <c r="AH158" s="7">
        <v>1594469</v>
      </c>
    </row>
    <row r="159" spans="1:34" x14ac:dyDescent="0.35">
      <c r="A159" t="s">
        <v>25</v>
      </c>
      <c r="B159" s="9">
        <v>66585</v>
      </c>
      <c r="C159" s="10">
        <v>5100041</v>
      </c>
      <c r="D159" s="30">
        <v>5100041</v>
      </c>
      <c r="E159" s="10">
        <v>5064041</v>
      </c>
      <c r="F159" s="10">
        <v>36000</v>
      </c>
      <c r="G159" s="10">
        <v>0</v>
      </c>
      <c r="H159" s="10">
        <v>0</v>
      </c>
      <c r="I159" s="6">
        <v>76.594443192911299</v>
      </c>
      <c r="J159" s="6">
        <v>76.053780881579897</v>
      </c>
      <c r="K159" s="6">
        <v>0.54066231133138098</v>
      </c>
      <c r="L159" s="6">
        <v>0</v>
      </c>
      <c r="M159" s="6">
        <v>0</v>
      </c>
      <c r="N159" s="6">
        <v>34.125612373169801</v>
      </c>
      <c r="O159" s="9">
        <v>66585</v>
      </c>
      <c r="P159" s="7">
        <v>2272253.89986751</v>
      </c>
      <c r="Q159" s="4">
        <v>42.468830819741498</v>
      </c>
      <c r="R159" s="8">
        <v>1.2444855305550899</v>
      </c>
      <c r="S159" s="5">
        <v>33.884727634118903</v>
      </c>
      <c r="T159" s="5">
        <v>0.24088473905094401</v>
      </c>
      <c r="U159" s="5">
        <v>0</v>
      </c>
      <c r="V159" s="7">
        <v>2256214.5895178099</v>
      </c>
      <c r="W159" s="7">
        <v>16039.310349707101</v>
      </c>
      <c r="X159" s="7">
        <v>0</v>
      </c>
      <c r="Y159" s="7">
        <f>IF($R159&gt;0,$P159,$C159)</f>
        <v>2272253.89986751</v>
      </c>
      <c r="Z159" s="7">
        <f>IFERROR($Y159*($E159/($C159)),0)</f>
        <v>2256214.5895178029</v>
      </c>
      <c r="AA159" s="7">
        <f>IFERROR($Y159*($F159/($C159)),0)</f>
        <v>16039.310349707062</v>
      </c>
      <c r="AB159" s="7">
        <f>IFERROR($Y159*($H159/($C159)),0)</f>
        <v>0</v>
      </c>
      <c r="AC159" s="7">
        <v>1308491.65119085</v>
      </c>
      <c r="AD159" s="7">
        <v>9301.99803731262</v>
      </c>
      <c r="AE159" s="7">
        <v>0</v>
      </c>
      <c r="AF159" s="7">
        <v>0</v>
      </c>
      <c r="AG159" s="7">
        <f t="shared" si="2"/>
        <v>2272253.89986751</v>
      </c>
      <c r="AH159" s="7">
        <v>1317793.64922816</v>
      </c>
    </row>
    <row r="160" spans="1:34" x14ac:dyDescent="0.35">
      <c r="A160" t="s">
        <v>267</v>
      </c>
      <c r="B160" s="9">
        <v>3968</v>
      </c>
      <c r="C160" s="10">
        <v>29400</v>
      </c>
      <c r="D160" s="30">
        <v>33980</v>
      </c>
      <c r="E160" s="10">
        <v>20820</v>
      </c>
      <c r="F160" s="10">
        <v>4580</v>
      </c>
      <c r="G160" s="10">
        <v>4580</v>
      </c>
      <c r="H160" s="10">
        <v>4000</v>
      </c>
      <c r="I160" s="6">
        <v>7.4092741935483897</v>
      </c>
      <c r="J160" s="6">
        <v>5.2469758064516103</v>
      </c>
      <c r="K160" s="6">
        <v>1.15423387096774</v>
      </c>
      <c r="L160" s="6">
        <v>1.15423387096774</v>
      </c>
      <c r="M160" s="6">
        <v>1.00806451612903</v>
      </c>
      <c r="N160" s="6">
        <v>13.5431422075534</v>
      </c>
      <c r="O160" s="9">
        <v>3968</v>
      </c>
      <c r="P160" s="7">
        <v>53739.188279571797</v>
      </c>
      <c r="Q160" s="4">
        <v>-6.1338680140049897</v>
      </c>
      <c r="R160" s="8">
        <v>-0.45291321024333397</v>
      </c>
      <c r="S160" s="5">
        <v>9.5907558082061595</v>
      </c>
      <c r="T160" s="5">
        <v>2.1097820173671602</v>
      </c>
      <c r="U160" s="5">
        <v>1.8426043819800499</v>
      </c>
      <c r="V160" s="7">
        <v>38056.1190469621</v>
      </c>
      <c r="W160" s="7">
        <v>8371.6150449128909</v>
      </c>
      <c r="X160" s="7">
        <v>7311.4541876968397</v>
      </c>
      <c r="Y160" s="7">
        <f>IF($R160&gt;0,$P160,$C160)</f>
        <v>29400</v>
      </c>
      <c r="Z160" s="7">
        <f>IFERROR($Y160*($E160/($C160)),0)</f>
        <v>20820</v>
      </c>
      <c r="AA160" s="7">
        <f>IFERROR($Y160*($F160/($C160)),0)</f>
        <v>4580</v>
      </c>
      <c r="AB160" s="7">
        <f>IFERROR($Y160*($H160/($C160)),0)</f>
        <v>4000.0000000000005</v>
      </c>
      <c r="AC160" s="7">
        <v>12074.558999999999</v>
      </c>
      <c r="AD160" s="7">
        <v>2656.1709999999998</v>
      </c>
      <c r="AE160" s="7">
        <v>4580</v>
      </c>
      <c r="AF160" s="7">
        <v>4000</v>
      </c>
      <c r="AG160" s="7">
        <f t="shared" si="2"/>
        <v>33980</v>
      </c>
      <c r="AH160" s="7">
        <v>23310.73</v>
      </c>
    </row>
    <row r="161" spans="1:34" x14ac:dyDescent="0.35">
      <c r="A161" t="s">
        <v>86</v>
      </c>
      <c r="B161" s="9">
        <v>19951</v>
      </c>
      <c r="C161" s="10">
        <v>162437</v>
      </c>
      <c r="D161" s="30">
        <v>167697</v>
      </c>
      <c r="E161" s="10">
        <v>143017</v>
      </c>
      <c r="F161" s="10">
        <v>8900</v>
      </c>
      <c r="G161" s="10">
        <v>5260</v>
      </c>
      <c r="H161" s="10">
        <v>10520</v>
      </c>
      <c r="I161" s="6">
        <v>8.1417974036389094</v>
      </c>
      <c r="J161" s="6">
        <v>7.1684126108967003</v>
      </c>
      <c r="K161" s="6">
        <v>0.44609292767279801</v>
      </c>
      <c r="L161" s="6">
        <v>0.26364593253471003</v>
      </c>
      <c r="M161" s="6">
        <v>0.52729186506942005</v>
      </c>
      <c r="N161" s="6">
        <v>46.255651554963201</v>
      </c>
      <c r="O161" s="9">
        <v>19951</v>
      </c>
      <c r="P161" s="7">
        <v>922846.50417306996</v>
      </c>
      <c r="Q161" s="4">
        <v>-38.113854151324198</v>
      </c>
      <c r="R161" s="8">
        <v>-0.82398264579703395</v>
      </c>
      <c r="S161" s="5">
        <v>40.725601423543701</v>
      </c>
      <c r="T161" s="5">
        <v>2.5343690097648399</v>
      </c>
      <c r="U161" s="5">
        <v>2.9956811216546302</v>
      </c>
      <c r="V161" s="7">
        <v>812516.47400111996</v>
      </c>
      <c r="W161" s="7">
        <v>50563.196113818398</v>
      </c>
      <c r="X161" s="7">
        <v>59766.834058131397</v>
      </c>
      <c r="Y161" s="7">
        <f>IF($R161&gt;0,$P161,$C161)</f>
        <v>162437</v>
      </c>
      <c r="Z161" s="7">
        <f>IFERROR($Y161*($E161/($C161)),0)</f>
        <v>143017</v>
      </c>
      <c r="AA161" s="7">
        <f>IFERROR($Y161*($F161/($C161)),0)</f>
        <v>8900</v>
      </c>
      <c r="AB161" s="7">
        <f>IFERROR($Y161*($H161/($C161)),0)</f>
        <v>10520</v>
      </c>
      <c r="AC161" s="7">
        <v>82942.709149999995</v>
      </c>
      <c r="AD161" s="7">
        <v>5161.5550000000003</v>
      </c>
      <c r="AE161" s="7">
        <v>5260</v>
      </c>
      <c r="AF161" s="7">
        <v>10520</v>
      </c>
      <c r="AG161" s="7">
        <f t="shared" si="2"/>
        <v>167697</v>
      </c>
      <c r="AH161" s="7">
        <v>103884.26415</v>
      </c>
    </row>
    <row r="162" spans="1:34" x14ac:dyDescent="0.35">
      <c r="A162" t="s">
        <v>14</v>
      </c>
      <c r="B162" s="9">
        <v>12342</v>
      </c>
      <c r="C162" s="10">
        <v>6342</v>
      </c>
      <c r="D162" s="30">
        <v>7342</v>
      </c>
      <c r="E162" s="10">
        <v>4342</v>
      </c>
      <c r="F162" s="10">
        <v>1000</v>
      </c>
      <c r="G162" s="10">
        <v>1000</v>
      </c>
      <c r="H162" s="10">
        <v>1000</v>
      </c>
      <c r="I162" s="6">
        <v>0.51385512882839102</v>
      </c>
      <c r="J162" s="6">
        <v>0.35180683843785399</v>
      </c>
      <c r="K162" s="6">
        <v>8.1024145195268196E-2</v>
      </c>
      <c r="L162" s="6">
        <v>8.1024145195268196E-2</v>
      </c>
      <c r="M162" s="6">
        <v>8.1024145195268196E-2</v>
      </c>
      <c r="N162" s="6">
        <v>30.112362926027899</v>
      </c>
      <c r="O162" s="9">
        <v>12342</v>
      </c>
      <c r="P162" s="7">
        <v>371646.783233036</v>
      </c>
      <c r="Q162" s="4">
        <v>-29.598507797199499</v>
      </c>
      <c r="R162" s="8">
        <v>-0.98293540994804396</v>
      </c>
      <c r="S162" s="5">
        <v>20.616190448567199</v>
      </c>
      <c r="T162" s="5">
        <v>4.74808623873035</v>
      </c>
      <c r="U162" s="5">
        <v>4.74808623873035</v>
      </c>
      <c r="V162" s="7">
        <v>254445.02251621601</v>
      </c>
      <c r="W162" s="7">
        <v>58600.880358410002</v>
      </c>
      <c r="X162" s="7">
        <v>58600.880358410002</v>
      </c>
      <c r="Y162" s="7">
        <f>IF($R162&gt;0,$P162,$C162)</f>
        <v>6342</v>
      </c>
      <c r="Z162" s="7">
        <f>IFERROR($Y162*($E162/($C162)),0)</f>
        <v>4342</v>
      </c>
      <c r="AA162" s="7">
        <f>IFERROR($Y162*($F162/($C162)),0)</f>
        <v>1000</v>
      </c>
      <c r="AB162" s="7">
        <f>IFERROR($Y162*($H162/($C162)),0)</f>
        <v>1000</v>
      </c>
      <c r="AC162" s="7">
        <v>2518.1428999999998</v>
      </c>
      <c r="AD162" s="7">
        <v>579.95000000000005</v>
      </c>
      <c r="AE162" s="7">
        <v>1000</v>
      </c>
      <c r="AF162" s="7">
        <v>1000</v>
      </c>
      <c r="AG162" s="7">
        <f t="shared" si="2"/>
        <v>7342</v>
      </c>
      <c r="AH162" s="7">
        <v>5098.0928999999996</v>
      </c>
    </row>
    <row r="163" spans="1:34" x14ac:dyDescent="0.35">
      <c r="A163" t="s">
        <v>38</v>
      </c>
      <c r="B163" s="9">
        <v>58344</v>
      </c>
      <c r="C163" s="10">
        <v>1538750</v>
      </c>
      <c r="D163" s="30">
        <v>1558750</v>
      </c>
      <c r="E163" s="10">
        <v>1458750</v>
      </c>
      <c r="F163" s="10">
        <v>80000</v>
      </c>
      <c r="G163" s="10">
        <v>20000</v>
      </c>
      <c r="H163" s="10">
        <v>0</v>
      </c>
      <c r="I163" s="6">
        <v>26.373748800219399</v>
      </c>
      <c r="J163" s="6">
        <v>25.002570958453301</v>
      </c>
      <c r="K163" s="6">
        <v>1.37117784176608</v>
      </c>
      <c r="L163" s="6">
        <v>0.34279446044151901</v>
      </c>
      <c r="M163" s="6">
        <v>0</v>
      </c>
      <c r="N163" s="6">
        <v>27.770055058172499</v>
      </c>
      <c r="O163" s="9">
        <v>58344</v>
      </c>
      <c r="P163" s="7">
        <v>1620216.09231401</v>
      </c>
      <c r="Q163" s="4">
        <v>-1.3963062579530801</v>
      </c>
      <c r="R163" s="8">
        <v>-5.0281004305828998E-2</v>
      </c>
      <c r="S163" s="5">
        <v>26.326282902426701</v>
      </c>
      <c r="T163" s="5">
        <v>1.4437721557457699</v>
      </c>
      <c r="U163" s="5">
        <v>0</v>
      </c>
      <c r="V163" s="7">
        <v>1535980.6496591801</v>
      </c>
      <c r="W163" s="7">
        <v>84235.442654831</v>
      </c>
      <c r="X163" s="7">
        <v>0</v>
      </c>
      <c r="Y163" s="7">
        <f>IF($R163&gt;0,$P163,$C163)</f>
        <v>1538750</v>
      </c>
      <c r="Z163" s="7">
        <f>IFERROR($Y163*($E163/($C163)),0)</f>
        <v>1458750</v>
      </c>
      <c r="AA163" s="7">
        <f>IFERROR($Y163*($F163/($C163)),0)</f>
        <v>80000</v>
      </c>
      <c r="AB163" s="7">
        <f>IFERROR($Y163*($H163/($C163)),0)</f>
        <v>0</v>
      </c>
      <c r="AC163" s="7">
        <v>846002.0625</v>
      </c>
      <c r="AD163" s="7">
        <v>46396</v>
      </c>
      <c r="AE163" s="7">
        <v>20000</v>
      </c>
      <c r="AF163" s="7">
        <v>0</v>
      </c>
      <c r="AG163" s="7">
        <f t="shared" si="2"/>
        <v>1558750</v>
      </c>
      <c r="AH163" s="7">
        <v>912398.0625</v>
      </c>
    </row>
    <row r="164" spans="1:34" x14ac:dyDescent="0.35">
      <c r="A164" t="s">
        <v>27</v>
      </c>
      <c r="B164" s="9">
        <v>30579</v>
      </c>
      <c r="C164" s="10">
        <v>1403000</v>
      </c>
      <c r="D164" s="30">
        <v>1428000</v>
      </c>
      <c r="E164" s="10">
        <v>1348000</v>
      </c>
      <c r="F164" s="10">
        <v>55000</v>
      </c>
      <c r="G164" s="10">
        <v>25000</v>
      </c>
      <c r="H164" s="10">
        <v>0</v>
      </c>
      <c r="I164" s="6">
        <v>45.881160273390201</v>
      </c>
      <c r="J164" s="6">
        <v>44.0825403054384</v>
      </c>
      <c r="K164" s="6">
        <v>1.79861996795186</v>
      </c>
      <c r="L164" s="6">
        <v>0.81755453088720997</v>
      </c>
      <c r="M164" s="6">
        <v>0</v>
      </c>
      <c r="N164" s="6">
        <v>48.600058977101597</v>
      </c>
      <c r="O164" s="9">
        <v>30579</v>
      </c>
      <c r="P164" s="7">
        <v>1486141.20346079</v>
      </c>
      <c r="Q164" s="4">
        <v>-2.7188987037113699</v>
      </c>
      <c r="R164" s="8">
        <v>-5.5944349882217297E-2</v>
      </c>
      <c r="S164" s="5">
        <v>46.694853528961502</v>
      </c>
      <c r="T164" s="5">
        <v>1.9052054481401199</v>
      </c>
      <c r="U164" s="5">
        <v>0</v>
      </c>
      <c r="V164" s="7">
        <v>1427881.9260621101</v>
      </c>
      <c r="W164" s="7">
        <v>58259.277398676699</v>
      </c>
      <c r="X164" s="7">
        <v>0</v>
      </c>
      <c r="Y164" s="7">
        <f>IF($R164&gt;0,$P164,$C164)</f>
        <v>1403000</v>
      </c>
      <c r="Z164" s="7">
        <f>IFERROR($Y164*($E164/($C164)),0)</f>
        <v>1348000</v>
      </c>
      <c r="AA164" s="7">
        <f>IFERROR($Y164*($F164/($C164)),0)</f>
        <v>55000</v>
      </c>
      <c r="AB164" s="7">
        <f>IFERROR($Y164*($H164/($C164)),0)</f>
        <v>0</v>
      </c>
      <c r="AC164" s="7">
        <v>781772.6</v>
      </c>
      <c r="AD164" s="7">
        <v>31897.25</v>
      </c>
      <c r="AE164" s="7">
        <v>25000</v>
      </c>
      <c r="AF164" s="7">
        <v>0</v>
      </c>
      <c r="AG164" s="7">
        <f t="shared" si="2"/>
        <v>1428000</v>
      </c>
      <c r="AH164" s="7">
        <v>838669.85</v>
      </c>
    </row>
    <row r="165" spans="1:34" x14ac:dyDescent="0.35">
      <c r="A165" t="s">
        <v>65</v>
      </c>
      <c r="B165" s="9">
        <v>31587</v>
      </c>
      <c r="C165" s="10">
        <v>253470</v>
      </c>
      <c r="D165" s="30">
        <v>261050</v>
      </c>
      <c r="E165" s="10">
        <v>218000</v>
      </c>
      <c r="F165" s="10">
        <v>32470</v>
      </c>
      <c r="G165" s="10">
        <v>7580</v>
      </c>
      <c r="H165" s="10">
        <v>3000</v>
      </c>
      <c r="I165" s="6">
        <v>8.0245037515433602</v>
      </c>
      <c r="J165" s="6">
        <v>6.9015734321081501</v>
      </c>
      <c r="K165" s="6">
        <v>1.02795453825941</v>
      </c>
      <c r="L165" s="6">
        <v>0.23997214043752199</v>
      </c>
      <c r="M165" s="6">
        <v>9.4975781175800203E-2</v>
      </c>
      <c r="N165" s="6">
        <v>31.6435300801752</v>
      </c>
      <c r="O165" s="9">
        <v>31587</v>
      </c>
      <c r="P165" s="7">
        <v>999524.18464249396</v>
      </c>
      <c r="Q165" s="4">
        <v>-23.619026328631801</v>
      </c>
      <c r="R165" s="8">
        <v>-0.74640933766834205</v>
      </c>
      <c r="S165" s="5">
        <v>27.215408361850301</v>
      </c>
      <c r="T165" s="5">
        <v>4.0535977500425604</v>
      </c>
      <c r="U165" s="5">
        <v>0.37452396828234302</v>
      </c>
      <c r="V165" s="7">
        <v>859653.10392576503</v>
      </c>
      <c r="W165" s="7">
        <v>128040.99213059399</v>
      </c>
      <c r="X165" s="7">
        <v>11830.0885861344</v>
      </c>
      <c r="Y165" s="7">
        <f>IF($R165&gt;0,$P165,$C165)</f>
        <v>253470</v>
      </c>
      <c r="Z165" s="7">
        <f>IFERROR($Y165*($E165/($C165)),0)</f>
        <v>218000</v>
      </c>
      <c r="AA165" s="7">
        <f>IFERROR($Y165*($F165/($C165)),0)</f>
        <v>32470</v>
      </c>
      <c r="AB165" s="7">
        <f>IFERROR($Y165*($H165/($C165)),0)</f>
        <v>3000</v>
      </c>
      <c r="AC165" s="7">
        <v>126429.1</v>
      </c>
      <c r="AD165" s="7">
        <v>18830.976500000001</v>
      </c>
      <c r="AE165" s="7">
        <v>7580</v>
      </c>
      <c r="AF165" s="7">
        <v>3000</v>
      </c>
      <c r="AG165" s="7">
        <f t="shared" si="2"/>
        <v>261050</v>
      </c>
      <c r="AH165" s="7">
        <v>155840.0765</v>
      </c>
    </row>
    <row r="166" spans="1:34" x14ac:dyDescent="0.35">
      <c r="A166" t="s">
        <v>238</v>
      </c>
      <c r="B166" s="9">
        <v>5715</v>
      </c>
      <c r="C166" s="10">
        <v>1620</v>
      </c>
      <c r="D166" s="30">
        <v>1620</v>
      </c>
      <c r="E166" s="10">
        <v>1620</v>
      </c>
      <c r="F166" s="10">
        <v>0</v>
      </c>
      <c r="G166" s="10">
        <v>0</v>
      </c>
      <c r="H166" s="10">
        <v>0</v>
      </c>
      <c r="I166" s="6">
        <v>0.28346456692913402</v>
      </c>
      <c r="J166" s="6">
        <v>0.28346456692913402</v>
      </c>
      <c r="K166" s="6">
        <v>0</v>
      </c>
      <c r="L166" s="6">
        <v>0</v>
      </c>
      <c r="M166" s="6">
        <v>0</v>
      </c>
      <c r="N166" s="6">
        <v>35.411465209205701</v>
      </c>
      <c r="O166" s="9">
        <v>5715</v>
      </c>
      <c r="P166" s="7">
        <v>202376.523670611</v>
      </c>
      <c r="Q166" s="4">
        <v>-35.128000642276596</v>
      </c>
      <c r="R166" s="8">
        <v>-0.99199511894652004</v>
      </c>
      <c r="S166" s="5">
        <v>35.411465209205701</v>
      </c>
      <c r="T166" s="5">
        <v>0</v>
      </c>
      <c r="U166" s="5">
        <v>0</v>
      </c>
      <c r="V166" s="7">
        <v>202376.523670611</v>
      </c>
      <c r="W166" s="7">
        <v>0</v>
      </c>
      <c r="X166" s="7">
        <v>0</v>
      </c>
      <c r="Y166" s="7">
        <f>IF($R166&gt;0,$P166,$C166)</f>
        <v>1620</v>
      </c>
      <c r="Z166" s="7">
        <f>IFERROR($Y166*($E166/($C166)),0)</f>
        <v>1620</v>
      </c>
      <c r="AA166" s="7">
        <f>IFERROR($Y166*($F166/($C166)),0)</f>
        <v>0</v>
      </c>
      <c r="AB166" s="7">
        <f>IFERROR($Y166*($H166/($C166)),0)</f>
        <v>0</v>
      </c>
      <c r="AC166" s="7">
        <v>939.51900000000001</v>
      </c>
      <c r="AD166" s="7">
        <v>0</v>
      </c>
      <c r="AE166" s="7">
        <v>0</v>
      </c>
      <c r="AF166" s="7">
        <v>0</v>
      </c>
      <c r="AG166" s="7">
        <f t="shared" si="2"/>
        <v>1620</v>
      </c>
      <c r="AH166" s="7">
        <v>939.51900000000001</v>
      </c>
    </row>
    <row r="167" spans="1:34" x14ac:dyDescent="0.35">
      <c r="A167" t="s">
        <v>92</v>
      </c>
      <c r="B167" s="9">
        <v>13000</v>
      </c>
      <c r="C167" s="10">
        <v>617000</v>
      </c>
      <c r="D167" s="30">
        <v>621000</v>
      </c>
      <c r="E167" s="10">
        <v>572000</v>
      </c>
      <c r="F167" s="10">
        <v>45000</v>
      </c>
      <c r="G167" s="10">
        <v>4000</v>
      </c>
      <c r="H167" s="10">
        <v>0</v>
      </c>
      <c r="I167" s="6">
        <v>47.461538461538503</v>
      </c>
      <c r="J167" s="6">
        <v>44</v>
      </c>
      <c r="K167" s="6">
        <v>3.4615384615384599</v>
      </c>
      <c r="L167" s="6">
        <v>0.30769230769230799</v>
      </c>
      <c r="M167" s="6">
        <v>0</v>
      </c>
      <c r="N167" s="6">
        <v>44.453141883498802</v>
      </c>
      <c r="O167" s="9">
        <v>13000</v>
      </c>
      <c r="P167" s="7">
        <v>577890.84448548395</v>
      </c>
      <c r="Q167" s="4">
        <v>3.0083965780396702</v>
      </c>
      <c r="R167" s="8">
        <v>6.7675679391210802E-2</v>
      </c>
      <c r="S167" s="5">
        <v>41.211016462498101</v>
      </c>
      <c r="T167" s="5">
        <v>3.2421254210007202</v>
      </c>
      <c r="U167" s="5">
        <v>0</v>
      </c>
      <c r="V167" s="7">
        <v>535743.21401247499</v>
      </c>
      <c r="W167" s="7">
        <v>42147.630473009398</v>
      </c>
      <c r="X167" s="7">
        <v>0</v>
      </c>
      <c r="Y167" s="7">
        <f>IF($R167&gt;0,$P167,$C167)</f>
        <v>577890.84448548395</v>
      </c>
      <c r="Z167" s="7">
        <f>IFERROR($Y167*($E167/($C167)),0)</f>
        <v>535743.21401247452</v>
      </c>
      <c r="AA167" s="7">
        <f>IFERROR($Y167*($F167/($C167)),0)</f>
        <v>42147.630473009362</v>
      </c>
      <c r="AB167" s="7">
        <f>IFERROR($Y167*($H167/($C167)),0)</f>
        <v>0</v>
      </c>
      <c r="AC167" s="7">
        <v>310704.27696653502</v>
      </c>
      <c r="AD167" s="7">
        <v>24443.518292821798</v>
      </c>
      <c r="AE167" s="7">
        <v>4000</v>
      </c>
      <c r="AF167" s="7">
        <v>0</v>
      </c>
      <c r="AG167" s="7">
        <f t="shared" si="2"/>
        <v>581890.84448548395</v>
      </c>
      <c r="AH167" s="7">
        <v>339147.79525935702</v>
      </c>
    </row>
    <row r="168" spans="1:34" x14ac:dyDescent="0.35">
      <c r="A168" t="s">
        <v>229</v>
      </c>
      <c r="B168" s="9">
        <v>6851</v>
      </c>
      <c r="C168" s="10">
        <v>123000</v>
      </c>
      <c r="D168" s="30">
        <v>130200</v>
      </c>
      <c r="E168" s="10">
        <v>99000</v>
      </c>
      <c r="F168" s="10">
        <v>24000</v>
      </c>
      <c r="G168" s="10">
        <v>7200</v>
      </c>
      <c r="H168" s="10">
        <v>0</v>
      </c>
      <c r="I168" s="6">
        <v>17.953583418479099</v>
      </c>
      <c r="J168" s="6">
        <v>14.4504451904831</v>
      </c>
      <c r="K168" s="6">
        <v>3.50313822799591</v>
      </c>
      <c r="L168" s="6">
        <v>1.0509414683987699</v>
      </c>
      <c r="M168" s="6">
        <v>0</v>
      </c>
      <c r="N168" s="6">
        <v>38.1433859377183</v>
      </c>
      <c r="O168" s="9">
        <v>6851</v>
      </c>
      <c r="P168" s="7">
        <v>261320.33705930799</v>
      </c>
      <c r="Q168" s="4">
        <v>-20.189802519239301</v>
      </c>
      <c r="R168" s="8">
        <v>-0.52931332714420698</v>
      </c>
      <c r="S168" s="5">
        <v>30.7007740474318</v>
      </c>
      <c r="T168" s="5">
        <v>7.4426118902864999</v>
      </c>
      <c r="U168" s="5">
        <v>0</v>
      </c>
      <c r="V168" s="7">
        <v>210331.00299895499</v>
      </c>
      <c r="W168" s="7">
        <v>50989.334060352798</v>
      </c>
      <c r="X168" s="7">
        <v>0</v>
      </c>
      <c r="Y168" s="7">
        <f>IF($R168&gt;0,$P168,$C168)</f>
        <v>123000</v>
      </c>
      <c r="Z168" s="7">
        <f>IFERROR($Y168*($E168/($C168)),0)</f>
        <v>99000</v>
      </c>
      <c r="AA168" s="7">
        <f>IFERROR($Y168*($F168/($C168)),0)</f>
        <v>24000</v>
      </c>
      <c r="AB168" s="7">
        <f>IFERROR($Y168*($H168/($C168)),0)</f>
        <v>0</v>
      </c>
      <c r="AC168" s="7">
        <v>57415.05</v>
      </c>
      <c r="AD168" s="7">
        <v>13918.8</v>
      </c>
      <c r="AE168" s="7">
        <v>7200</v>
      </c>
      <c r="AF168" s="7">
        <v>0</v>
      </c>
      <c r="AG168" s="7">
        <f t="shared" si="2"/>
        <v>130200</v>
      </c>
      <c r="AH168" s="7">
        <v>78533.850000000006</v>
      </c>
    </row>
    <row r="169" spans="1:34" x14ac:dyDescent="0.35">
      <c r="A169" t="s">
        <v>141</v>
      </c>
      <c r="B169" s="9">
        <v>15352</v>
      </c>
      <c r="C169" s="10">
        <v>0</v>
      </c>
      <c r="D169" s="30">
        <v>0</v>
      </c>
      <c r="E169" s="10">
        <v>0</v>
      </c>
      <c r="F169" s="10">
        <v>0</v>
      </c>
      <c r="G169" s="10">
        <v>0</v>
      </c>
      <c r="H169" s="10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56.611497002606498</v>
      </c>
      <c r="O169" s="9">
        <v>15352</v>
      </c>
      <c r="P169" s="7">
        <v>869099.70198401401</v>
      </c>
      <c r="Q169" s="4">
        <v>-56.611497002606498</v>
      </c>
      <c r="R169" s="8">
        <v>-1</v>
      </c>
      <c r="S169" s="5" t="e">
        <v>#NUM!</v>
      </c>
      <c r="T169" s="5" t="e">
        <v>#NUM!</v>
      </c>
      <c r="U169" s="5" t="e">
        <v>#NUM!</v>
      </c>
      <c r="V169" s="7">
        <v>0</v>
      </c>
      <c r="W169" s="7">
        <v>0</v>
      </c>
      <c r="X169" s="7">
        <v>0</v>
      </c>
      <c r="Y169" s="7">
        <f>IF($R169&gt;0,$P169,$C169)</f>
        <v>0</v>
      </c>
      <c r="Z169" s="7">
        <f>IFERROR($Y169*($E169/($C169)),0)</f>
        <v>0</v>
      </c>
      <c r="AA169" s="7">
        <f>IFERROR($Y169*($F169/($C169)),0)</f>
        <v>0</v>
      </c>
      <c r="AB169" s="7">
        <f>IFERROR($Y169*($H169/($C169)),0)</f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f t="shared" si="2"/>
        <v>0</v>
      </c>
      <c r="AH169" s="7">
        <v>0</v>
      </c>
    </row>
    <row r="170" spans="1:34" x14ac:dyDescent="0.35">
      <c r="A170" t="s">
        <v>113</v>
      </c>
      <c r="B170" s="9">
        <v>12947</v>
      </c>
      <c r="C170" s="10">
        <v>496262</v>
      </c>
      <c r="D170" s="30">
        <v>498262</v>
      </c>
      <c r="E170" s="10">
        <v>473862</v>
      </c>
      <c r="F170" s="10">
        <v>22400</v>
      </c>
      <c r="G170" s="10">
        <v>2000</v>
      </c>
      <c r="H170" s="10">
        <v>0</v>
      </c>
      <c r="I170" s="6">
        <v>38.330269560516001</v>
      </c>
      <c r="J170" s="6">
        <v>36.600139028346298</v>
      </c>
      <c r="K170" s="6">
        <v>1.7301305321696101</v>
      </c>
      <c r="L170" s="6">
        <v>0.15447594037228701</v>
      </c>
      <c r="M170" s="6">
        <v>0</v>
      </c>
      <c r="N170" s="6">
        <v>39.2314936943188</v>
      </c>
      <c r="O170" s="9">
        <v>12947</v>
      </c>
      <c r="P170" s="7">
        <v>507930.148860346</v>
      </c>
      <c r="Q170" s="4">
        <v>-0.90122413380287003</v>
      </c>
      <c r="R170" s="8">
        <v>-2.2971955664624101E-2</v>
      </c>
      <c r="S170" s="5">
        <v>37.460684205071701</v>
      </c>
      <c r="T170" s="5">
        <v>1.77080948924709</v>
      </c>
      <c r="U170" s="5">
        <v>0</v>
      </c>
      <c r="V170" s="7">
        <v>485003.47840306401</v>
      </c>
      <c r="W170" s="7">
        <v>22926.6704572821</v>
      </c>
      <c r="X170" s="7">
        <v>0</v>
      </c>
      <c r="Y170" s="7">
        <f>IF($R170&gt;0,$P170,$C170)</f>
        <v>496262</v>
      </c>
      <c r="Z170" s="7">
        <f>IFERROR($Y170*($E170/($C170)),0)</f>
        <v>473862</v>
      </c>
      <c r="AA170" s="7">
        <f>IFERROR($Y170*($F170/($C170)),0)</f>
        <v>22400</v>
      </c>
      <c r="AB170" s="7">
        <f>IFERROR($Y170*($H170/($C170)),0)</f>
        <v>0</v>
      </c>
      <c r="AC170" s="7">
        <v>274816.26689999999</v>
      </c>
      <c r="AD170" s="7">
        <v>12990.88</v>
      </c>
      <c r="AE170" s="7">
        <v>2000</v>
      </c>
      <c r="AF170" s="7">
        <v>0</v>
      </c>
      <c r="AG170" s="7">
        <f t="shared" si="2"/>
        <v>498262</v>
      </c>
      <c r="AH170" s="7">
        <v>289807.14689999999</v>
      </c>
    </row>
    <row r="171" spans="1:34" x14ac:dyDescent="0.35">
      <c r="A171" t="s">
        <v>87</v>
      </c>
      <c r="B171" s="9">
        <v>26923</v>
      </c>
      <c r="C171" s="10">
        <v>425000</v>
      </c>
      <c r="D171" s="30">
        <v>426500</v>
      </c>
      <c r="E171" s="10">
        <v>420000</v>
      </c>
      <c r="F171" s="10">
        <v>5000</v>
      </c>
      <c r="G171" s="10">
        <v>1500</v>
      </c>
      <c r="H171" s="10">
        <v>0</v>
      </c>
      <c r="I171" s="6">
        <v>15.785759387883999</v>
      </c>
      <c r="J171" s="6">
        <v>15.6000445715559</v>
      </c>
      <c r="K171" s="6">
        <v>0.18571481632804701</v>
      </c>
      <c r="L171" s="6">
        <v>5.5714444898413998E-2</v>
      </c>
      <c r="M171" s="6">
        <v>0</v>
      </c>
      <c r="N171" s="6">
        <v>40.674883526833902</v>
      </c>
      <c r="O171" s="9">
        <v>26923</v>
      </c>
      <c r="P171" s="7">
        <v>1095089.88919295</v>
      </c>
      <c r="Q171" s="4">
        <v>-24.889124138949899</v>
      </c>
      <c r="R171" s="8">
        <v>-0.61190400514681598</v>
      </c>
      <c r="S171" s="5">
        <v>40.196355485341698</v>
      </c>
      <c r="T171" s="5">
        <v>0.47852804149216299</v>
      </c>
      <c r="U171" s="5">
        <v>0</v>
      </c>
      <c r="V171" s="7">
        <v>1082206.4787318499</v>
      </c>
      <c r="W171" s="7">
        <v>12883.410461093499</v>
      </c>
      <c r="X171" s="7">
        <v>0</v>
      </c>
      <c r="Y171" s="7">
        <f>IF($R171&gt;0,$P171,$C171)</f>
        <v>425000</v>
      </c>
      <c r="Z171" s="7">
        <f>IFERROR($Y171*($E171/($C171)),0)</f>
        <v>420000</v>
      </c>
      <c r="AA171" s="7">
        <f>IFERROR($Y171*($F171/($C171)),0)</f>
        <v>5000</v>
      </c>
      <c r="AB171" s="7">
        <f>IFERROR($Y171*($H171/($C171)),0)</f>
        <v>0</v>
      </c>
      <c r="AC171" s="7">
        <v>243579</v>
      </c>
      <c r="AD171" s="7">
        <v>2899.75</v>
      </c>
      <c r="AE171" s="7">
        <v>1500</v>
      </c>
      <c r="AF171" s="7">
        <v>0</v>
      </c>
      <c r="AG171" s="7">
        <f t="shared" si="2"/>
        <v>426500</v>
      </c>
      <c r="AH171" s="7">
        <v>247978.75</v>
      </c>
    </row>
    <row r="172" spans="1:34" x14ac:dyDescent="0.35">
      <c r="A172" t="s">
        <v>240</v>
      </c>
      <c r="B172" s="9">
        <v>11341</v>
      </c>
      <c r="C172" s="10">
        <v>109832</v>
      </c>
      <c r="D172" s="30">
        <v>112632</v>
      </c>
      <c r="E172" s="10">
        <v>82846</v>
      </c>
      <c r="F172" s="10">
        <v>26986</v>
      </c>
      <c r="G172" s="10">
        <v>2800</v>
      </c>
      <c r="H172" s="10">
        <v>0</v>
      </c>
      <c r="I172" s="6">
        <v>9.6845075390177193</v>
      </c>
      <c r="J172" s="6">
        <v>7.3049995591217698</v>
      </c>
      <c r="K172" s="6">
        <v>2.37950797989595</v>
      </c>
      <c r="L172" s="6">
        <v>0.246891808482497</v>
      </c>
      <c r="M172" s="6">
        <v>0</v>
      </c>
      <c r="N172" s="6">
        <v>23.3832526841455</v>
      </c>
      <c r="O172" s="9">
        <v>11341</v>
      </c>
      <c r="P172" s="7">
        <v>265189.46869089402</v>
      </c>
      <c r="Q172" s="4">
        <v>-13.6987451451278</v>
      </c>
      <c r="R172" s="8">
        <v>-0.58583574022684703</v>
      </c>
      <c r="S172" s="5">
        <v>17.6379283985607</v>
      </c>
      <c r="T172" s="5">
        <v>5.7453242855848101</v>
      </c>
      <c r="U172" s="5">
        <v>0</v>
      </c>
      <c r="V172" s="7">
        <v>200031.74596807701</v>
      </c>
      <c r="W172" s="7">
        <v>65157.722722817402</v>
      </c>
      <c r="X172" s="7">
        <v>0</v>
      </c>
      <c r="Y172" s="7">
        <f>IF($R172&gt;0,$P172,$C172)</f>
        <v>109832</v>
      </c>
      <c r="Z172" s="7">
        <f>IFERROR($Y172*($E172/($C172)),0)</f>
        <v>82846</v>
      </c>
      <c r="AA172" s="7">
        <f>IFERROR($Y172*($F172/($C172)),0)</f>
        <v>26986</v>
      </c>
      <c r="AB172" s="7">
        <f>IFERROR($Y172*($H172/($C172)),0)</f>
        <v>0</v>
      </c>
      <c r="AC172" s="7">
        <v>48046.537700000001</v>
      </c>
      <c r="AD172" s="7">
        <v>15650.530699999999</v>
      </c>
      <c r="AE172" s="7">
        <v>2800</v>
      </c>
      <c r="AF172" s="7">
        <v>0</v>
      </c>
      <c r="AG172" s="7">
        <f t="shared" si="2"/>
        <v>112632</v>
      </c>
      <c r="AH172" s="7">
        <v>66497.068400000004</v>
      </c>
    </row>
    <row r="173" spans="1:34" x14ac:dyDescent="0.35">
      <c r="A173" t="s">
        <v>39</v>
      </c>
      <c r="B173" s="9">
        <v>12031</v>
      </c>
      <c r="C173" s="10">
        <v>0</v>
      </c>
      <c r="D173" s="30">
        <v>0</v>
      </c>
      <c r="E173" s="10">
        <v>0</v>
      </c>
      <c r="F173" s="10">
        <v>0</v>
      </c>
      <c r="G173" s="10">
        <v>0</v>
      </c>
      <c r="H173" s="10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47.001174667929703</v>
      </c>
      <c r="O173" s="9">
        <v>12031</v>
      </c>
      <c r="P173" s="7">
        <v>565471.13242986205</v>
      </c>
      <c r="Q173" s="4">
        <v>-47.001174667929703</v>
      </c>
      <c r="R173" s="8">
        <v>-1</v>
      </c>
      <c r="S173" s="5" t="e">
        <v>#NUM!</v>
      </c>
      <c r="T173" s="5" t="e">
        <v>#NUM!</v>
      </c>
      <c r="U173" s="5" t="e">
        <v>#NUM!</v>
      </c>
      <c r="V173" s="7">
        <v>0</v>
      </c>
      <c r="W173" s="7">
        <v>0</v>
      </c>
      <c r="X173" s="7">
        <v>0</v>
      </c>
      <c r="Y173" s="7">
        <f>IF($R173&gt;0,$P173,$C173)</f>
        <v>0</v>
      </c>
      <c r="Z173" s="7">
        <f>IFERROR($Y173*($E173/($C173)),0)</f>
        <v>0</v>
      </c>
      <c r="AA173" s="7">
        <f>IFERROR($Y173*($F173/($C173)),0)</f>
        <v>0</v>
      </c>
      <c r="AB173" s="7">
        <f>IFERROR($Y173*($H173/($C173)),0)</f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f t="shared" si="2"/>
        <v>0</v>
      </c>
      <c r="AH173" s="7">
        <v>0</v>
      </c>
    </row>
    <row r="174" spans="1:34" x14ac:dyDescent="0.35">
      <c r="A174" t="s">
        <v>284</v>
      </c>
      <c r="B174" s="9">
        <v>5857</v>
      </c>
      <c r="C174" s="10">
        <v>65000</v>
      </c>
      <c r="D174" s="30">
        <v>67500</v>
      </c>
      <c r="E174" s="10">
        <v>50000</v>
      </c>
      <c r="F174" s="10">
        <v>10000</v>
      </c>
      <c r="G174" s="10">
        <v>2500</v>
      </c>
      <c r="H174" s="10">
        <v>5000</v>
      </c>
      <c r="I174" s="6">
        <v>11.0978316544306</v>
      </c>
      <c r="J174" s="6">
        <v>8.5367935803312296</v>
      </c>
      <c r="K174" s="6">
        <v>1.70735871606625</v>
      </c>
      <c r="L174" s="6">
        <v>0.426839679016561</v>
      </c>
      <c r="M174" s="6">
        <v>0.853679358033123</v>
      </c>
      <c r="N174" s="6">
        <v>16.7785540372147</v>
      </c>
      <c r="O174" s="9">
        <v>5857</v>
      </c>
      <c r="P174" s="7">
        <v>98271.9909959668</v>
      </c>
      <c r="Q174" s="4">
        <v>-5.6807223827841504</v>
      </c>
      <c r="R174" s="8">
        <v>-0.33857043760650302</v>
      </c>
      <c r="S174" s="5">
        <v>12.906580028626699</v>
      </c>
      <c r="T174" s="5">
        <v>2.5813160057253501</v>
      </c>
      <c r="U174" s="5">
        <v>1.29065800286267</v>
      </c>
      <c r="V174" s="7">
        <v>75593.8392276667</v>
      </c>
      <c r="W174" s="7">
        <v>15118.767845533301</v>
      </c>
      <c r="X174" s="7">
        <v>7559.3839227666704</v>
      </c>
      <c r="Y174" s="7">
        <f>IF($R174&gt;0,$P174,$C174)</f>
        <v>65000</v>
      </c>
      <c r="Z174" s="7">
        <f>IFERROR($Y174*($E174/($C174)),0)</f>
        <v>50000</v>
      </c>
      <c r="AA174" s="7">
        <f>IFERROR($Y174*($F174/($C174)),0)</f>
        <v>10000</v>
      </c>
      <c r="AB174" s="7">
        <f>IFERROR($Y174*($H174/($C174)),0)</f>
        <v>5000</v>
      </c>
      <c r="AC174" s="7">
        <v>28997.5</v>
      </c>
      <c r="AD174" s="7">
        <v>5799.5</v>
      </c>
      <c r="AE174" s="7">
        <v>2500</v>
      </c>
      <c r="AF174" s="7">
        <v>5000</v>
      </c>
      <c r="AG174" s="7">
        <f t="shared" si="2"/>
        <v>67500</v>
      </c>
      <c r="AH174" s="7">
        <v>42297</v>
      </c>
    </row>
    <row r="175" spans="1:34" x14ac:dyDescent="0.35">
      <c r="A175" t="s">
        <v>137</v>
      </c>
      <c r="B175" s="9">
        <v>41060</v>
      </c>
      <c r="C175" s="10">
        <v>261893</v>
      </c>
      <c r="D175" s="30">
        <v>266475</v>
      </c>
      <c r="E175" s="10">
        <v>242835</v>
      </c>
      <c r="F175" s="10">
        <v>19058</v>
      </c>
      <c r="G175" s="10">
        <v>4582</v>
      </c>
      <c r="H175" s="10">
        <v>0</v>
      </c>
      <c r="I175" s="6">
        <v>6.3783000487092103</v>
      </c>
      <c r="J175" s="6">
        <v>5.9141500243546004</v>
      </c>
      <c r="K175" s="6">
        <v>0.46415002435460301</v>
      </c>
      <c r="L175" s="6">
        <v>0.111592791037506</v>
      </c>
      <c r="M175" s="6">
        <v>0</v>
      </c>
      <c r="N175" s="6">
        <v>29.0796443903326</v>
      </c>
      <c r="O175" s="9">
        <v>41060</v>
      </c>
      <c r="P175" s="7">
        <v>1194010.1986670501</v>
      </c>
      <c r="Q175" s="4">
        <v>-22.701344341623301</v>
      </c>
      <c r="R175" s="8">
        <v>-0.78066100248359105</v>
      </c>
      <c r="S175" s="5">
        <v>26.963513517071501</v>
      </c>
      <c r="T175" s="5">
        <v>2.11613087326106</v>
      </c>
      <c r="U175" s="5">
        <v>0</v>
      </c>
      <c r="V175" s="7">
        <v>1107121.86501096</v>
      </c>
      <c r="W175" s="7">
        <v>86888.333656098999</v>
      </c>
      <c r="X175" s="7">
        <v>0</v>
      </c>
      <c r="Y175" s="7">
        <f>IF($R175&gt;0,$P175,$C175)</f>
        <v>261893</v>
      </c>
      <c r="Z175" s="7">
        <f>IFERROR($Y175*($E175/($C175)),0)</f>
        <v>242835</v>
      </c>
      <c r="AA175" s="7">
        <f>IFERROR($Y175*($F175/($C175)),0)</f>
        <v>19058</v>
      </c>
      <c r="AB175" s="7">
        <f>IFERROR($Y175*($H175/($C175)),0)</f>
        <v>0</v>
      </c>
      <c r="AC175" s="7">
        <v>140832.15825000001</v>
      </c>
      <c r="AD175" s="7">
        <v>11052.687099999999</v>
      </c>
      <c r="AE175" s="7">
        <v>4582</v>
      </c>
      <c r="AF175" s="7">
        <v>0</v>
      </c>
      <c r="AG175" s="7">
        <f t="shared" si="2"/>
        <v>266475</v>
      </c>
      <c r="AH175" s="7">
        <v>156466.84534999999</v>
      </c>
    </row>
    <row r="176" spans="1:34" x14ac:dyDescent="0.35">
      <c r="A176" t="s">
        <v>114</v>
      </c>
      <c r="B176" s="9">
        <v>7235</v>
      </c>
      <c r="C176" s="10">
        <v>816280</v>
      </c>
      <c r="D176" s="30">
        <v>823560</v>
      </c>
      <c r="E176" s="10">
        <v>792880</v>
      </c>
      <c r="F176" s="10">
        <v>23400</v>
      </c>
      <c r="G176" s="10">
        <v>7280</v>
      </c>
      <c r="H176" s="10">
        <v>0</v>
      </c>
      <c r="I176" s="6">
        <v>112.823773324119</v>
      </c>
      <c r="J176" s="6">
        <v>109.58949550794701</v>
      </c>
      <c r="K176" s="6">
        <v>3.2342778161713901</v>
      </c>
      <c r="L176" s="6">
        <v>1.0062197650311</v>
      </c>
      <c r="M176" s="6">
        <v>0</v>
      </c>
      <c r="N176" s="6">
        <v>30.661856809315701</v>
      </c>
      <c r="O176" s="9">
        <v>7235</v>
      </c>
      <c r="P176" s="7">
        <v>221838.534015399</v>
      </c>
      <c r="Q176" s="4">
        <v>82.161916514803195</v>
      </c>
      <c r="R176" s="8">
        <v>2.6796132088726199</v>
      </c>
      <c r="S176" s="5">
        <v>29.782884582459701</v>
      </c>
      <c r="T176" s="5">
        <v>0.87897222685596499</v>
      </c>
      <c r="U176" s="5">
        <v>0</v>
      </c>
      <c r="V176" s="7">
        <v>215479.169954096</v>
      </c>
      <c r="W176" s="7">
        <v>6359.3640613029002</v>
      </c>
      <c r="X176" s="7">
        <v>0</v>
      </c>
      <c r="Y176" s="7">
        <f>IF($R176&gt;0,$P176,$C176)</f>
        <v>221838.534015399</v>
      </c>
      <c r="Z176" s="7">
        <f>IFERROR($Y176*($E176/($C176)),0)</f>
        <v>215479.16995409611</v>
      </c>
      <c r="AA176" s="7">
        <f>IFERROR($Y176*($F176/($C176)),0)</f>
        <v>6359.3640613029065</v>
      </c>
      <c r="AB176" s="7">
        <f>IFERROR($Y176*($H176/($C176)),0)</f>
        <v>0</v>
      </c>
      <c r="AC176" s="7">
        <v>124967.14461487799</v>
      </c>
      <c r="AD176" s="7">
        <v>3688.1131873526201</v>
      </c>
      <c r="AE176" s="7">
        <v>7280</v>
      </c>
      <c r="AF176" s="7">
        <v>0</v>
      </c>
      <c r="AG176" s="7">
        <f t="shared" si="2"/>
        <v>229118.534015399</v>
      </c>
      <c r="AH176" s="7">
        <v>135935.257802231</v>
      </c>
    </row>
    <row r="177" spans="1:34" x14ac:dyDescent="0.35">
      <c r="A177" t="s">
        <v>288</v>
      </c>
      <c r="B177" s="9">
        <v>42447</v>
      </c>
      <c r="C177" s="10">
        <v>829620</v>
      </c>
      <c r="D177" s="30">
        <v>829620</v>
      </c>
      <c r="E177" s="10">
        <v>829620</v>
      </c>
      <c r="F177" s="10">
        <v>0</v>
      </c>
      <c r="G177" s="10">
        <v>0</v>
      </c>
      <c r="H177" s="10">
        <v>0</v>
      </c>
      <c r="I177" s="6">
        <v>19.544844158597801</v>
      </c>
      <c r="J177" s="6">
        <v>19.544844158597801</v>
      </c>
      <c r="K177" s="6">
        <v>0</v>
      </c>
      <c r="L177" s="6">
        <v>0</v>
      </c>
      <c r="M177" s="6">
        <v>0</v>
      </c>
      <c r="N177" s="6">
        <v>24.2805569225333</v>
      </c>
      <c r="O177" s="9">
        <v>42447</v>
      </c>
      <c r="P177" s="7">
        <v>1030636.79969077</v>
      </c>
      <c r="Q177" s="4">
        <v>-4.7357127639355099</v>
      </c>
      <c r="R177" s="8">
        <v>-0.195041356713716</v>
      </c>
      <c r="S177" s="5">
        <v>24.2805569225333</v>
      </c>
      <c r="T177" s="5">
        <v>0</v>
      </c>
      <c r="U177" s="5">
        <v>0</v>
      </c>
      <c r="V177" s="7">
        <v>1030636.79969077</v>
      </c>
      <c r="W177" s="7">
        <v>0</v>
      </c>
      <c r="X177" s="7">
        <v>0</v>
      </c>
      <c r="Y177" s="7">
        <f>IF($R177&gt;0,$P177,$C177)</f>
        <v>829620</v>
      </c>
      <c r="Z177" s="7">
        <f>IFERROR($Y177*($E177/($C177)),0)</f>
        <v>829620</v>
      </c>
      <c r="AA177" s="7">
        <f>IFERROR($Y177*($F177/($C177)),0)</f>
        <v>0</v>
      </c>
      <c r="AB177" s="7">
        <f>IFERROR($Y177*($H177/($C177)),0)</f>
        <v>0</v>
      </c>
      <c r="AC177" s="7">
        <v>481138.11900000001</v>
      </c>
      <c r="AD177" s="7">
        <v>0</v>
      </c>
      <c r="AE177" s="7">
        <v>0</v>
      </c>
      <c r="AF177" s="7">
        <v>0</v>
      </c>
      <c r="AG177" s="7">
        <f t="shared" si="2"/>
        <v>829620</v>
      </c>
      <c r="AH177" s="7">
        <v>481138.11900000001</v>
      </c>
    </row>
    <row r="178" spans="1:34" x14ac:dyDescent="0.35">
      <c r="A178" t="s">
        <v>255</v>
      </c>
      <c r="B178" s="9">
        <v>5146</v>
      </c>
      <c r="C178" s="10">
        <v>900812</v>
      </c>
      <c r="D178" s="30">
        <v>902062</v>
      </c>
      <c r="E178" s="10">
        <v>755512</v>
      </c>
      <c r="F178" s="10">
        <v>145300</v>
      </c>
      <c r="G178" s="10">
        <v>1250</v>
      </c>
      <c r="H178" s="10">
        <v>0</v>
      </c>
      <c r="I178" s="6">
        <v>175.05091333074199</v>
      </c>
      <c r="J178" s="6">
        <v>146.81539059463699</v>
      </c>
      <c r="K178" s="6">
        <v>28.2355227361057</v>
      </c>
      <c r="L178" s="6">
        <v>0.242907112320249</v>
      </c>
      <c r="M178" s="6">
        <v>0</v>
      </c>
      <c r="N178" s="6">
        <v>18.028517237623898</v>
      </c>
      <c r="O178" s="9">
        <v>5146</v>
      </c>
      <c r="P178" s="7">
        <v>92774.749704812697</v>
      </c>
      <c r="Q178" s="4">
        <v>157.022396093118</v>
      </c>
      <c r="R178" s="8">
        <v>8.7096678014887701</v>
      </c>
      <c r="S178" s="5">
        <v>15.120536932491699</v>
      </c>
      <c r="T178" s="5">
        <v>2.90798030513221</v>
      </c>
      <c r="U178" s="5">
        <v>0</v>
      </c>
      <c r="V178" s="7">
        <v>77810.283054602405</v>
      </c>
      <c r="W178" s="7">
        <v>14964.466650210399</v>
      </c>
      <c r="X178" s="7">
        <v>0</v>
      </c>
      <c r="Y178" s="7">
        <f>IF($R178&gt;0,$P178,$C178)</f>
        <v>92774.749704812697</v>
      </c>
      <c r="Z178" s="7">
        <f>IFERROR($Y178*($E178/($C178)),0)</f>
        <v>77810.283054602347</v>
      </c>
      <c r="AA178" s="7">
        <f>IFERROR($Y178*($F178/($C178)),0)</f>
        <v>14964.46665021035</v>
      </c>
      <c r="AB178" s="7">
        <f>IFERROR($Y178*($H178/($C178)),0)</f>
        <v>0</v>
      </c>
      <c r="AC178" s="7">
        <v>45126.073657516703</v>
      </c>
      <c r="AD178" s="7">
        <v>8678.6424337895005</v>
      </c>
      <c r="AE178" s="7">
        <v>1250</v>
      </c>
      <c r="AF178" s="7">
        <v>0</v>
      </c>
      <c r="AG178" s="7">
        <f t="shared" si="2"/>
        <v>94024.749704812697</v>
      </c>
      <c r="AH178" s="7">
        <v>55054.716091306203</v>
      </c>
    </row>
    <row r="179" spans="1:34" x14ac:dyDescent="0.35">
      <c r="A179" t="s">
        <v>266</v>
      </c>
      <c r="B179" s="9">
        <v>6690</v>
      </c>
      <c r="C179" s="10">
        <v>78169</v>
      </c>
      <c r="D179" s="30">
        <v>80642</v>
      </c>
      <c r="E179" s="10">
        <v>69196</v>
      </c>
      <c r="F179" s="10">
        <v>8973</v>
      </c>
      <c r="G179" s="10">
        <v>2473</v>
      </c>
      <c r="H179" s="10">
        <v>0</v>
      </c>
      <c r="I179" s="6">
        <v>11.6844544095665</v>
      </c>
      <c r="J179" s="6">
        <v>10.3431988041854</v>
      </c>
      <c r="K179" s="6">
        <v>1.3412556053811699</v>
      </c>
      <c r="L179" s="6">
        <v>0.36965620328849003</v>
      </c>
      <c r="M179" s="6">
        <v>0</v>
      </c>
      <c r="N179" s="6">
        <v>30.4654271503573</v>
      </c>
      <c r="O179" s="9">
        <v>6690</v>
      </c>
      <c r="P179" s="7">
        <v>203813.70763588999</v>
      </c>
      <c r="Q179" s="4">
        <v>-18.780972740790698</v>
      </c>
      <c r="R179" s="8">
        <v>-0.61646838720167096</v>
      </c>
      <c r="S179" s="5">
        <v>26.968308371555501</v>
      </c>
      <c r="T179" s="5">
        <v>3.4971187788017701</v>
      </c>
      <c r="U179" s="5">
        <v>0</v>
      </c>
      <c r="V179" s="7">
        <v>180417.98300570599</v>
      </c>
      <c r="W179" s="7">
        <v>23395.724630183799</v>
      </c>
      <c r="X179" s="7">
        <v>0</v>
      </c>
      <c r="Y179" s="7">
        <f>IF($R179&gt;0,$P179,$C179)</f>
        <v>78169</v>
      </c>
      <c r="Z179" s="7">
        <f>IFERROR($Y179*($E179/($C179)),0)</f>
        <v>69196</v>
      </c>
      <c r="AA179" s="7">
        <f>IFERROR($Y179*($F179/($C179)),0)</f>
        <v>8973</v>
      </c>
      <c r="AB179" s="7">
        <f>IFERROR($Y179*($H179/($C179)),0)</f>
        <v>0</v>
      </c>
      <c r="AC179" s="7">
        <v>40130.220200000003</v>
      </c>
      <c r="AD179" s="7">
        <v>5203.8913499999999</v>
      </c>
      <c r="AE179" s="7">
        <v>2473</v>
      </c>
      <c r="AF179" s="7">
        <v>0</v>
      </c>
      <c r="AG179" s="7">
        <f t="shared" si="2"/>
        <v>80642</v>
      </c>
      <c r="AH179" s="7">
        <v>47807.111550000001</v>
      </c>
    </row>
    <row r="180" spans="1:34" x14ac:dyDescent="0.35">
      <c r="A180" t="s">
        <v>94</v>
      </c>
      <c r="B180" s="9">
        <v>28741</v>
      </c>
      <c r="C180" s="10">
        <v>770000</v>
      </c>
      <c r="D180" s="30">
        <v>772300</v>
      </c>
      <c r="E180" s="10">
        <v>770000</v>
      </c>
      <c r="F180" s="10">
        <v>0</v>
      </c>
      <c r="G180" s="10">
        <v>2300</v>
      </c>
      <c r="H180" s="10">
        <v>0</v>
      </c>
      <c r="I180" s="6">
        <v>26.7909954420514</v>
      </c>
      <c r="J180" s="6">
        <v>26.7909954420514</v>
      </c>
      <c r="K180" s="6">
        <v>0</v>
      </c>
      <c r="L180" s="6">
        <v>8.0025051320413307E-2</v>
      </c>
      <c r="M180" s="6">
        <v>0</v>
      </c>
      <c r="N180" s="6">
        <v>47.693270411287799</v>
      </c>
      <c r="O180" s="9">
        <v>28741</v>
      </c>
      <c r="P180" s="7">
        <v>1370752.28489082</v>
      </c>
      <c r="Q180" s="4">
        <v>-20.902274969236402</v>
      </c>
      <c r="R180" s="8">
        <v>-0.43826466059013103</v>
      </c>
      <c r="S180" s="5">
        <v>47.693270411287799</v>
      </c>
      <c r="T180" s="5">
        <v>0</v>
      </c>
      <c r="U180" s="5">
        <v>0</v>
      </c>
      <c r="V180" s="7">
        <v>1370752.28489082</v>
      </c>
      <c r="W180" s="7">
        <v>0</v>
      </c>
      <c r="X180" s="7">
        <v>0</v>
      </c>
      <c r="Y180" s="7">
        <f>IF($R180&gt;0,$P180,$C180)</f>
        <v>770000</v>
      </c>
      <c r="Z180" s="7">
        <f>IFERROR($Y180*($E180/($C180)),0)</f>
        <v>770000</v>
      </c>
      <c r="AA180" s="7">
        <f>IFERROR($Y180*($F180/($C180)),0)</f>
        <v>0</v>
      </c>
      <c r="AB180" s="7">
        <f>IFERROR($Y180*($H180/($C180)),0)</f>
        <v>0</v>
      </c>
      <c r="AC180" s="7">
        <v>446561.5</v>
      </c>
      <c r="AD180" s="7">
        <v>0</v>
      </c>
      <c r="AE180" s="7">
        <v>2300</v>
      </c>
      <c r="AF180" s="7">
        <v>0</v>
      </c>
      <c r="AG180" s="7">
        <f t="shared" si="2"/>
        <v>772300</v>
      </c>
      <c r="AH180" s="7">
        <v>448861.5</v>
      </c>
    </row>
    <row r="181" spans="1:34" x14ac:dyDescent="0.35">
      <c r="A181" t="s">
        <v>227</v>
      </c>
      <c r="B181" s="9">
        <v>10998</v>
      </c>
      <c r="C181" s="10">
        <v>273066</v>
      </c>
      <c r="D181" s="30">
        <v>276154</v>
      </c>
      <c r="E181" s="10">
        <v>265890</v>
      </c>
      <c r="F181" s="10">
        <v>6176</v>
      </c>
      <c r="G181" s="10">
        <v>3088</v>
      </c>
      <c r="H181" s="10">
        <v>1000</v>
      </c>
      <c r="I181" s="6">
        <v>24.828696126568499</v>
      </c>
      <c r="J181" s="6">
        <v>24.176213857064901</v>
      </c>
      <c r="K181" s="6">
        <v>0.56155664666302996</v>
      </c>
      <c r="L181" s="6">
        <v>0.28077832333151498</v>
      </c>
      <c r="M181" s="6">
        <v>9.0925622840516501E-2</v>
      </c>
      <c r="N181" s="6">
        <v>27.454685851129899</v>
      </c>
      <c r="O181" s="9">
        <v>10998</v>
      </c>
      <c r="P181" s="7">
        <v>301946.63499072602</v>
      </c>
      <c r="Q181" s="4">
        <v>-2.6259897245613999</v>
      </c>
      <c r="R181" s="8">
        <v>-9.5648143227737098E-2</v>
      </c>
      <c r="S181" s="5">
        <v>26.733194249584098</v>
      </c>
      <c r="T181" s="5">
        <v>0.62094929363808804</v>
      </c>
      <c r="U181" s="5">
        <v>0.10054230790772101</v>
      </c>
      <c r="V181" s="7">
        <v>294011.67035692499</v>
      </c>
      <c r="W181" s="7">
        <v>6829.2003314316898</v>
      </c>
      <c r="X181" s="7">
        <v>1105.7643023691201</v>
      </c>
      <c r="Y181" s="7">
        <f>IF($R181&gt;0,$P181,$C181)</f>
        <v>273066</v>
      </c>
      <c r="Z181" s="7">
        <f>IFERROR($Y181*($E181/($C181)),0)</f>
        <v>265890</v>
      </c>
      <c r="AA181" s="7">
        <f>IFERROR($Y181*($F181/($C181)),0)</f>
        <v>6176</v>
      </c>
      <c r="AB181" s="7">
        <f>IFERROR($Y181*($H181/($C181)),0)</f>
        <v>1000</v>
      </c>
      <c r="AC181" s="7">
        <v>154202.90549999999</v>
      </c>
      <c r="AD181" s="7">
        <v>3581.7712000000001</v>
      </c>
      <c r="AE181" s="7">
        <v>3088</v>
      </c>
      <c r="AF181" s="7">
        <v>1000</v>
      </c>
      <c r="AG181" s="7">
        <f t="shared" si="2"/>
        <v>276154</v>
      </c>
      <c r="AH181" s="7">
        <v>161872.67670000001</v>
      </c>
    </row>
    <row r="182" spans="1:34" x14ac:dyDescent="0.35">
      <c r="A182" t="s">
        <v>219</v>
      </c>
      <c r="B182" s="9">
        <v>22843</v>
      </c>
      <c r="C182" s="10">
        <v>166700</v>
      </c>
      <c r="D182" s="30">
        <v>168700</v>
      </c>
      <c r="E182" s="10">
        <v>88500</v>
      </c>
      <c r="F182" s="10">
        <v>75000</v>
      </c>
      <c r="G182" s="10">
        <v>2000</v>
      </c>
      <c r="H182" s="10">
        <v>3200</v>
      </c>
      <c r="I182" s="6">
        <v>7.2976404150067902</v>
      </c>
      <c r="J182" s="6">
        <v>3.8742722059274199</v>
      </c>
      <c r="K182" s="6">
        <v>3.2832815304469598</v>
      </c>
      <c r="L182" s="6">
        <v>8.7554174145252406E-2</v>
      </c>
      <c r="M182" s="6">
        <v>0.14008667863240401</v>
      </c>
      <c r="N182" s="6">
        <v>32.107809169859898</v>
      </c>
      <c r="O182" s="9">
        <v>22843</v>
      </c>
      <c r="P182" s="7">
        <v>733438.68486710906</v>
      </c>
      <c r="Q182" s="4">
        <v>-24.810168754853098</v>
      </c>
      <c r="R182" s="8">
        <v>-0.77271447028976403</v>
      </c>
      <c r="S182" s="5">
        <v>17.0458375016952</v>
      </c>
      <c r="T182" s="5">
        <v>14.4456250014366</v>
      </c>
      <c r="U182" s="5">
        <v>0.61634666672796401</v>
      </c>
      <c r="V182" s="7">
        <v>389378.066051225</v>
      </c>
      <c r="W182" s="7">
        <v>329981.411907817</v>
      </c>
      <c r="X182" s="7">
        <v>14079.206908066901</v>
      </c>
      <c r="Y182" s="7">
        <f>IF($R182&gt;0,$P182,$C182)</f>
        <v>166700</v>
      </c>
      <c r="Z182" s="7">
        <f>IFERROR($Y182*($E182/($C182)),0)</f>
        <v>88499.999999999985</v>
      </c>
      <c r="AA182" s="7">
        <f>IFERROR($Y182*($F182/($C182)),0)</f>
        <v>75000</v>
      </c>
      <c r="AB182" s="7">
        <f>IFERROR($Y182*($H182/($C182)),0)</f>
        <v>3199.9999999999995</v>
      </c>
      <c r="AC182" s="7">
        <v>51325.574999999997</v>
      </c>
      <c r="AD182" s="7">
        <v>43496.25</v>
      </c>
      <c r="AE182" s="7">
        <v>2000</v>
      </c>
      <c r="AF182" s="7">
        <v>3200</v>
      </c>
      <c r="AG182" s="7">
        <f t="shared" si="2"/>
        <v>168700</v>
      </c>
      <c r="AH182" s="7">
        <v>100021.825</v>
      </c>
    </row>
    <row r="183" spans="1:34" x14ac:dyDescent="0.35">
      <c r="A183" t="s">
        <v>10</v>
      </c>
      <c r="B183" s="9">
        <v>17507</v>
      </c>
      <c r="C183" s="10">
        <v>272760</v>
      </c>
      <c r="D183" s="30">
        <v>274760</v>
      </c>
      <c r="E183" s="10">
        <v>255760</v>
      </c>
      <c r="F183" s="10">
        <v>15000</v>
      </c>
      <c r="G183" s="10">
        <v>2000</v>
      </c>
      <c r="H183" s="10">
        <v>2000</v>
      </c>
      <c r="I183" s="6">
        <v>15.580053692808599</v>
      </c>
      <c r="J183" s="6">
        <v>14.6090135374422</v>
      </c>
      <c r="K183" s="6">
        <v>0.85680013708802205</v>
      </c>
      <c r="L183" s="6">
        <v>0.11424001827840299</v>
      </c>
      <c r="M183" s="6">
        <v>0.11424001827840299</v>
      </c>
      <c r="N183" s="6">
        <v>36.933711334939602</v>
      </c>
      <c r="O183" s="9">
        <v>17507</v>
      </c>
      <c r="P183" s="7">
        <v>646598.48434078705</v>
      </c>
      <c r="Q183" s="4">
        <v>-21.353657642131001</v>
      </c>
      <c r="R183" s="8">
        <v>-0.57816170837752401</v>
      </c>
      <c r="S183" s="5">
        <v>34.631786226074702</v>
      </c>
      <c r="T183" s="5">
        <v>2.0311103901748502</v>
      </c>
      <c r="U183" s="5">
        <v>0.27081471868998103</v>
      </c>
      <c r="V183" s="7">
        <v>606298.68145988998</v>
      </c>
      <c r="W183" s="7">
        <v>35558.649600791199</v>
      </c>
      <c r="X183" s="7">
        <v>4741.15328010549</v>
      </c>
      <c r="Y183" s="7">
        <f>IF($R183&gt;0,$P183,$C183)</f>
        <v>272760</v>
      </c>
      <c r="Z183" s="7">
        <f>IFERROR($Y183*($E183/($C183)),0)</f>
        <v>255760</v>
      </c>
      <c r="AA183" s="7">
        <f>IFERROR($Y183*($F183/($C183)),0)</f>
        <v>15000</v>
      </c>
      <c r="AB183" s="7">
        <f>IFERROR($Y183*($H183/($C183)),0)</f>
        <v>2000</v>
      </c>
      <c r="AC183" s="7">
        <v>148328.01199999999</v>
      </c>
      <c r="AD183" s="7">
        <v>8699.25</v>
      </c>
      <c r="AE183" s="7">
        <v>2000</v>
      </c>
      <c r="AF183" s="7">
        <v>2000</v>
      </c>
      <c r="AG183" s="7">
        <f t="shared" si="2"/>
        <v>274760</v>
      </c>
      <c r="AH183" s="7">
        <v>161027.26199999999</v>
      </c>
    </row>
    <row r="184" spans="1:34" x14ac:dyDescent="0.35">
      <c r="A184" t="s">
        <v>243</v>
      </c>
      <c r="B184" s="9">
        <v>38360</v>
      </c>
      <c r="C184" s="10">
        <v>858000</v>
      </c>
      <c r="D184" s="30">
        <v>898000</v>
      </c>
      <c r="E184" s="10">
        <v>652000</v>
      </c>
      <c r="F184" s="10">
        <v>172000</v>
      </c>
      <c r="G184" s="10">
        <v>40000</v>
      </c>
      <c r="H184" s="10">
        <v>34000</v>
      </c>
      <c r="I184" s="6">
        <v>22.3670490093848</v>
      </c>
      <c r="J184" s="6">
        <v>16.9968717413973</v>
      </c>
      <c r="K184" s="6">
        <v>4.4838373305526602</v>
      </c>
      <c r="L184" s="6">
        <v>1.0427528675703901</v>
      </c>
      <c r="M184" s="6">
        <v>0.88633993743482797</v>
      </c>
      <c r="N184" s="6">
        <v>36.469535884632499</v>
      </c>
      <c r="O184" s="9">
        <v>38360</v>
      </c>
      <c r="P184" s="7">
        <v>1398971.3965344999</v>
      </c>
      <c r="Q184" s="4">
        <v>-14.102486875247701</v>
      </c>
      <c r="R184" s="8">
        <v>-0.38669224965898702</v>
      </c>
      <c r="S184" s="5">
        <v>27.713446849394401</v>
      </c>
      <c r="T184" s="5">
        <v>7.3109092915580201</v>
      </c>
      <c r="U184" s="5">
        <v>1.44517974368007</v>
      </c>
      <c r="V184" s="7">
        <v>1063087.8211427699</v>
      </c>
      <c r="W184" s="7">
        <v>280446.48042416602</v>
      </c>
      <c r="X184" s="7">
        <v>55437.094967567602</v>
      </c>
      <c r="Y184" s="7">
        <f>IF($R184&gt;0,$P184,$C184)</f>
        <v>858000</v>
      </c>
      <c r="Z184" s="7">
        <f>IFERROR($Y184*($E184/($C184)),0)</f>
        <v>652000</v>
      </c>
      <c r="AA184" s="7">
        <f>IFERROR($Y184*($F184/($C184)),0)</f>
        <v>172000</v>
      </c>
      <c r="AB184" s="7">
        <f>IFERROR($Y184*($H184/($C184)),0)</f>
        <v>34000</v>
      </c>
      <c r="AC184" s="7">
        <v>378127.4</v>
      </c>
      <c r="AD184" s="7">
        <v>99751.4</v>
      </c>
      <c r="AE184" s="7">
        <v>40000</v>
      </c>
      <c r="AF184" s="7">
        <v>34000</v>
      </c>
      <c r="AG184" s="7">
        <f t="shared" si="2"/>
        <v>898000</v>
      </c>
      <c r="AH184" s="7">
        <v>551878.80000000005</v>
      </c>
    </row>
    <row r="185" spans="1:34" x14ac:dyDescent="0.35">
      <c r="A185" t="s">
        <v>26</v>
      </c>
      <c r="B185" s="9">
        <v>52767</v>
      </c>
      <c r="C185" s="10">
        <v>1223316</v>
      </c>
      <c r="D185" s="30">
        <v>1223316</v>
      </c>
      <c r="E185" s="10">
        <v>1223316</v>
      </c>
      <c r="F185" s="10">
        <v>0</v>
      </c>
      <c r="G185" s="10">
        <v>0</v>
      </c>
      <c r="H185" s="10">
        <v>0</v>
      </c>
      <c r="I185" s="6">
        <v>23.183353232133701</v>
      </c>
      <c r="J185" s="6">
        <v>23.183353232133701</v>
      </c>
      <c r="K185" s="6">
        <v>0</v>
      </c>
      <c r="L185" s="6">
        <v>0</v>
      </c>
      <c r="M185" s="6">
        <v>0</v>
      </c>
      <c r="N185" s="6">
        <v>29.539697551335401</v>
      </c>
      <c r="O185" s="9">
        <v>52767</v>
      </c>
      <c r="P185" s="7">
        <v>1558721.22069132</v>
      </c>
      <c r="Q185" s="4">
        <v>-6.3563443192017104</v>
      </c>
      <c r="R185" s="8">
        <v>-0.21517973595211601</v>
      </c>
      <c r="S185" s="5">
        <v>29.539697551335401</v>
      </c>
      <c r="T185" s="5">
        <v>0</v>
      </c>
      <c r="U185" s="5">
        <v>0</v>
      </c>
      <c r="V185" s="7">
        <v>1558721.22069132</v>
      </c>
      <c r="W185" s="7">
        <v>0</v>
      </c>
      <c r="X185" s="7">
        <v>0</v>
      </c>
      <c r="Y185" s="7">
        <f>IF($R185&gt;0,$P185,$C185)</f>
        <v>1223316</v>
      </c>
      <c r="Z185" s="7">
        <f>IFERROR($Y185*($E185/($C185)),0)</f>
        <v>1223316</v>
      </c>
      <c r="AA185" s="7">
        <f>IFERROR($Y185*($F185/($C185)),0)</f>
        <v>0</v>
      </c>
      <c r="AB185" s="7">
        <f>IFERROR($Y185*($H185/($C185)),0)</f>
        <v>0</v>
      </c>
      <c r="AC185" s="7">
        <v>709462.11419999995</v>
      </c>
      <c r="AD185" s="7">
        <v>0</v>
      </c>
      <c r="AE185" s="7">
        <v>0</v>
      </c>
      <c r="AF185" s="7">
        <v>0</v>
      </c>
      <c r="AG185" s="7">
        <f t="shared" si="2"/>
        <v>1223316</v>
      </c>
      <c r="AH185" s="7">
        <v>709462.11419999995</v>
      </c>
    </row>
    <row r="186" spans="1:34" x14ac:dyDescent="0.35">
      <c r="A186" t="s">
        <v>127</v>
      </c>
      <c r="B186" s="9">
        <v>18890</v>
      </c>
      <c r="C186" s="10">
        <v>371421</v>
      </c>
      <c r="D186" s="30">
        <v>373896</v>
      </c>
      <c r="E186" s="10">
        <v>315287</v>
      </c>
      <c r="F186" s="10">
        <v>56134</v>
      </c>
      <c r="G186" s="10">
        <v>2475</v>
      </c>
      <c r="H186" s="10">
        <v>0</v>
      </c>
      <c r="I186" s="6">
        <v>19.662308099523599</v>
      </c>
      <c r="J186" s="6">
        <v>16.6906829010058</v>
      </c>
      <c r="K186" s="6">
        <v>2.9716251985177302</v>
      </c>
      <c r="L186" s="6">
        <v>0.13102170460561099</v>
      </c>
      <c r="M186" s="6">
        <v>0</v>
      </c>
      <c r="N186" s="6">
        <v>42.660545624096898</v>
      </c>
      <c r="O186" s="9">
        <v>18890</v>
      </c>
      <c r="P186" s="7">
        <v>805857.70683919103</v>
      </c>
      <c r="Q186" s="4">
        <v>-22.998237524573401</v>
      </c>
      <c r="R186" s="8">
        <v>-0.53909853210088199</v>
      </c>
      <c r="S186" s="5">
        <v>36.213125935756601</v>
      </c>
      <c r="T186" s="5">
        <v>6.4474196883403403</v>
      </c>
      <c r="U186" s="5">
        <v>0</v>
      </c>
      <c r="V186" s="7">
        <v>684065.94892644195</v>
      </c>
      <c r="W186" s="7">
        <v>121791.757912749</v>
      </c>
      <c r="X186" s="7">
        <v>0</v>
      </c>
      <c r="Y186" s="7">
        <f>IF($R186&gt;0,$P186,$C186)</f>
        <v>371421</v>
      </c>
      <c r="Z186" s="7">
        <f>IFERROR($Y186*($E186/($C186)),0)</f>
        <v>315287</v>
      </c>
      <c r="AA186" s="7">
        <f>IFERROR($Y186*($F186/($C186)),0)</f>
        <v>56134</v>
      </c>
      <c r="AB186" s="7">
        <f>IFERROR($Y186*($H186/($C186)),0)</f>
        <v>0</v>
      </c>
      <c r="AC186" s="7">
        <v>182850.69565000001</v>
      </c>
      <c r="AD186" s="7">
        <v>32554.9133</v>
      </c>
      <c r="AE186" s="7">
        <v>2475</v>
      </c>
      <c r="AF186" s="7">
        <v>0</v>
      </c>
      <c r="AG186" s="7">
        <f t="shared" si="2"/>
        <v>373896</v>
      </c>
      <c r="AH186" s="7">
        <v>217880.60894999999</v>
      </c>
    </row>
    <row r="187" spans="1:34" x14ac:dyDescent="0.35">
      <c r="A187" t="s">
        <v>108</v>
      </c>
      <c r="B187" s="9">
        <v>19337</v>
      </c>
      <c r="C187" s="10">
        <v>251630</v>
      </c>
      <c r="D187" s="30">
        <v>257630</v>
      </c>
      <c r="E187" s="10">
        <v>245630</v>
      </c>
      <c r="F187" s="10">
        <v>6000</v>
      </c>
      <c r="G187" s="10">
        <v>6000</v>
      </c>
      <c r="H187" s="10">
        <v>0</v>
      </c>
      <c r="I187" s="6">
        <v>13.0128768681802</v>
      </c>
      <c r="J187" s="6">
        <v>12.702590887934999</v>
      </c>
      <c r="K187" s="6">
        <v>0.31028598024512599</v>
      </c>
      <c r="L187" s="6">
        <v>0.31028598024512599</v>
      </c>
      <c r="M187" s="6">
        <v>0</v>
      </c>
      <c r="N187" s="6">
        <v>32.257302480752699</v>
      </c>
      <c r="O187" s="9">
        <v>19337</v>
      </c>
      <c r="P187" s="7">
        <v>623759.458070316</v>
      </c>
      <c r="Q187" s="4">
        <v>-19.244425612572599</v>
      </c>
      <c r="R187" s="8">
        <v>-0.59659128732340005</v>
      </c>
      <c r="S187" s="5">
        <v>31.4881421465934</v>
      </c>
      <c r="T187" s="5">
        <v>0.76916033415934704</v>
      </c>
      <c r="U187" s="5">
        <v>0</v>
      </c>
      <c r="V187" s="7">
        <v>608886.20468867698</v>
      </c>
      <c r="W187" s="7">
        <v>14873.253381639301</v>
      </c>
      <c r="X187" s="7">
        <v>0</v>
      </c>
      <c r="Y187" s="7">
        <f>IF($R187&gt;0,$P187,$C187)</f>
        <v>251630</v>
      </c>
      <c r="Z187" s="7">
        <f>IFERROR($Y187*($E187/($C187)),0)</f>
        <v>245630</v>
      </c>
      <c r="AA187" s="7">
        <f>IFERROR($Y187*($F187/($C187)),0)</f>
        <v>6000</v>
      </c>
      <c r="AB187" s="7">
        <f>IFERROR($Y187*($H187/($C187)),0)</f>
        <v>0</v>
      </c>
      <c r="AC187" s="7">
        <v>142453.11850000001</v>
      </c>
      <c r="AD187" s="7">
        <v>3479.7</v>
      </c>
      <c r="AE187" s="7">
        <v>6000</v>
      </c>
      <c r="AF187" s="7">
        <v>0</v>
      </c>
      <c r="AG187" s="7">
        <f t="shared" si="2"/>
        <v>257630</v>
      </c>
      <c r="AH187" s="7">
        <v>151932.81849999999</v>
      </c>
    </row>
    <row r="188" spans="1:34" x14ac:dyDescent="0.35">
      <c r="A188" t="s">
        <v>179</v>
      </c>
      <c r="B188" s="9">
        <v>18707</v>
      </c>
      <c r="C188" s="10">
        <v>327770</v>
      </c>
      <c r="D188" s="30">
        <v>330970</v>
      </c>
      <c r="E188" s="10">
        <v>322570</v>
      </c>
      <c r="F188" s="10">
        <v>4800</v>
      </c>
      <c r="G188" s="10">
        <v>3200</v>
      </c>
      <c r="H188" s="10">
        <v>400</v>
      </c>
      <c r="I188" s="6">
        <v>17.521248730421799</v>
      </c>
      <c r="J188" s="6">
        <v>17.243277917357101</v>
      </c>
      <c r="K188" s="6">
        <v>0.25658844282888799</v>
      </c>
      <c r="L188" s="6">
        <v>0.17105896188592501</v>
      </c>
      <c r="M188" s="6">
        <v>2.1382370235740598E-2</v>
      </c>
      <c r="N188" s="6">
        <v>32.637570496395597</v>
      </c>
      <c r="O188" s="9">
        <v>18707</v>
      </c>
      <c r="P188" s="7">
        <v>610551.03127607296</v>
      </c>
      <c r="Q188" s="4">
        <v>-15.1163217659739</v>
      </c>
      <c r="R188" s="8">
        <v>-0.46315707744371598</v>
      </c>
      <c r="S188" s="5">
        <v>32.119782515246499</v>
      </c>
      <c r="T188" s="5">
        <v>0.47795813644537</v>
      </c>
      <c r="U188" s="5">
        <v>3.9829844703780801E-2</v>
      </c>
      <c r="V188" s="7">
        <v>600864.77151271596</v>
      </c>
      <c r="W188" s="7">
        <v>8941.1628584835398</v>
      </c>
      <c r="X188" s="7">
        <v>745.09690487362798</v>
      </c>
      <c r="Y188" s="7">
        <f>IF($R188&gt;0,$P188,$C188)</f>
        <v>327770</v>
      </c>
      <c r="Z188" s="7">
        <f>IFERROR($Y188*($E188/($C188)),0)</f>
        <v>322570</v>
      </c>
      <c r="AA188" s="7">
        <f>IFERROR($Y188*($F188/($C188)),0)</f>
        <v>4800</v>
      </c>
      <c r="AB188" s="7">
        <f>IFERROR($Y188*($H188/($C188)),0)</f>
        <v>400</v>
      </c>
      <c r="AC188" s="7">
        <v>187074.47150000001</v>
      </c>
      <c r="AD188" s="7">
        <v>2783.76</v>
      </c>
      <c r="AE188" s="7">
        <v>3200</v>
      </c>
      <c r="AF188" s="7">
        <v>400</v>
      </c>
      <c r="AG188" s="7">
        <f t="shared" si="2"/>
        <v>330970</v>
      </c>
      <c r="AH188" s="7">
        <v>193458.23149999999</v>
      </c>
    </row>
    <row r="189" spans="1:34" x14ac:dyDescent="0.35">
      <c r="A189" t="s">
        <v>277</v>
      </c>
      <c r="B189" s="9">
        <v>78150</v>
      </c>
      <c r="C189" s="10">
        <v>2164800</v>
      </c>
      <c r="D189" s="30">
        <v>2179300</v>
      </c>
      <c r="E189" s="10">
        <v>2130000</v>
      </c>
      <c r="F189" s="10">
        <v>34800</v>
      </c>
      <c r="G189" s="10">
        <v>14500</v>
      </c>
      <c r="H189" s="10">
        <v>0</v>
      </c>
      <c r="I189" s="6">
        <v>27.700575815739001</v>
      </c>
      <c r="J189" s="6">
        <v>27.255278310940501</v>
      </c>
      <c r="K189" s="6">
        <v>0.44529750479846397</v>
      </c>
      <c r="L189" s="6">
        <v>0.18554062699936</v>
      </c>
      <c r="M189" s="6">
        <v>0</v>
      </c>
      <c r="N189" s="6">
        <v>21.696914864649099</v>
      </c>
      <c r="O189" s="9">
        <v>78150</v>
      </c>
      <c r="P189" s="7">
        <v>1695613.8966723301</v>
      </c>
      <c r="Q189" s="4">
        <v>6.0036609510898504</v>
      </c>
      <c r="R189" s="8">
        <v>0.27670574312256901</v>
      </c>
      <c r="S189" s="5">
        <v>21.348128539219601</v>
      </c>
      <c r="T189" s="5">
        <v>0.348786325429503</v>
      </c>
      <c r="U189" s="5">
        <v>0</v>
      </c>
      <c r="V189" s="7">
        <v>1668356.2453400099</v>
      </c>
      <c r="W189" s="7">
        <v>27257.651332315701</v>
      </c>
      <c r="X189" s="7">
        <v>0</v>
      </c>
      <c r="Y189" s="7">
        <f>IF($R189&gt;0,$P189,$C189)</f>
        <v>1695613.8966723301</v>
      </c>
      <c r="Z189" s="7">
        <f>IFERROR($Y189*($E189/($C189)),0)</f>
        <v>1668356.2453400143</v>
      </c>
      <c r="AA189" s="7">
        <f>IFERROR($Y189*($F189/($C189)),0)</f>
        <v>27257.651332315727</v>
      </c>
      <c r="AB189" s="7">
        <f>IFERROR($Y189*($H189/($C189)),0)</f>
        <v>0</v>
      </c>
      <c r="AC189" s="7">
        <v>967563.20448494004</v>
      </c>
      <c r="AD189" s="7">
        <v>15808.0748901765</v>
      </c>
      <c r="AE189" s="7">
        <v>14500</v>
      </c>
      <c r="AF189" s="7">
        <v>0</v>
      </c>
      <c r="AG189" s="7">
        <f t="shared" si="2"/>
        <v>1710113.8966723301</v>
      </c>
      <c r="AH189" s="7">
        <v>997871.27937511704</v>
      </c>
    </row>
    <row r="190" spans="1:34" x14ac:dyDescent="0.35">
      <c r="A190" t="s">
        <v>213</v>
      </c>
      <c r="B190" s="9">
        <v>4256</v>
      </c>
      <c r="C190" s="10">
        <v>263500</v>
      </c>
      <c r="D190" s="30">
        <v>265050</v>
      </c>
      <c r="E190" s="10">
        <v>246700</v>
      </c>
      <c r="F190" s="10">
        <v>16800</v>
      </c>
      <c r="G190" s="10">
        <v>1550</v>
      </c>
      <c r="H190" s="10">
        <v>0</v>
      </c>
      <c r="I190" s="6">
        <v>61.912593984962399</v>
      </c>
      <c r="J190" s="6">
        <v>57.965225563909797</v>
      </c>
      <c r="K190" s="6">
        <v>3.9473684210526301</v>
      </c>
      <c r="L190" s="6">
        <v>0.36419172932330801</v>
      </c>
      <c r="M190" s="6">
        <v>0</v>
      </c>
      <c r="N190" s="6">
        <v>41.0726855562027</v>
      </c>
      <c r="O190" s="9">
        <v>4256</v>
      </c>
      <c r="P190" s="7">
        <v>174805.34972719901</v>
      </c>
      <c r="Q190" s="4">
        <v>20.839908428759699</v>
      </c>
      <c r="R190" s="8">
        <v>0.50739093746969499</v>
      </c>
      <c r="S190" s="5">
        <v>38.454009589051999</v>
      </c>
      <c r="T190" s="5">
        <v>2.6186759671506801</v>
      </c>
      <c r="U190" s="5">
        <v>0</v>
      </c>
      <c r="V190" s="7">
        <v>163660.26481100501</v>
      </c>
      <c r="W190" s="7">
        <v>11145.0849161933</v>
      </c>
      <c r="X190" s="7">
        <v>0</v>
      </c>
      <c r="Y190" s="7">
        <f>IF($R190&gt;0,$P190,$C190)</f>
        <v>174805.34972719901</v>
      </c>
      <c r="Z190" s="7">
        <f>IFERROR($Y190*($E190/($C190)),0)</f>
        <v>163660.26481100568</v>
      </c>
      <c r="AA190" s="7">
        <f>IFERROR($Y190*($F190/($C190)),0)</f>
        <v>11145.084916193333</v>
      </c>
      <c r="AB190" s="7">
        <f>IFERROR($Y190*($H190/($C190)),0)</f>
        <v>0</v>
      </c>
      <c r="AC190" s="7">
        <v>94914.770577142597</v>
      </c>
      <c r="AD190" s="7">
        <v>6463.59199714631</v>
      </c>
      <c r="AE190" s="7">
        <v>1550</v>
      </c>
      <c r="AF190" s="7">
        <v>0</v>
      </c>
      <c r="AG190" s="7">
        <f t="shared" si="2"/>
        <v>176355.34972719901</v>
      </c>
      <c r="AH190" s="7">
        <v>102928.362574289</v>
      </c>
    </row>
    <row r="191" spans="1:34" x14ac:dyDescent="0.35">
      <c r="A191" t="s">
        <v>107</v>
      </c>
      <c r="B191" s="9">
        <v>17099</v>
      </c>
      <c r="C191" s="10">
        <v>238589</v>
      </c>
      <c r="D191" s="30">
        <v>246589</v>
      </c>
      <c r="E191" s="10">
        <v>231589</v>
      </c>
      <c r="F191" s="10">
        <v>7000</v>
      </c>
      <c r="G191" s="10">
        <v>8000</v>
      </c>
      <c r="H191" s="10">
        <v>0</v>
      </c>
      <c r="I191" s="6">
        <v>13.953389087081099</v>
      </c>
      <c r="J191" s="6">
        <v>13.544008421545101</v>
      </c>
      <c r="K191" s="6">
        <v>0.409380665535996</v>
      </c>
      <c r="L191" s="6">
        <v>0.46786361775542401</v>
      </c>
      <c r="M191" s="6">
        <v>0</v>
      </c>
      <c r="N191" s="6">
        <v>28.5835347082458</v>
      </c>
      <c r="O191" s="9">
        <v>17099</v>
      </c>
      <c r="P191" s="7">
        <v>488749.85997629497</v>
      </c>
      <c r="Q191" s="4">
        <v>-14.630145621164701</v>
      </c>
      <c r="R191" s="8">
        <v>-0.51183822331617301</v>
      </c>
      <c r="S191" s="5">
        <v>27.744917911336799</v>
      </c>
      <c r="T191" s="5">
        <v>0.83861679690899704</v>
      </c>
      <c r="U191" s="5">
        <v>0</v>
      </c>
      <c r="V191" s="7">
        <v>474410.35136594798</v>
      </c>
      <c r="W191" s="7">
        <v>14339.5086103469</v>
      </c>
      <c r="X191" s="7">
        <v>0</v>
      </c>
      <c r="Y191" s="7">
        <f>IF($R191&gt;0,$P191,$C191)</f>
        <v>238589</v>
      </c>
      <c r="Z191" s="7">
        <f>IFERROR($Y191*($E191/($C191)),0)</f>
        <v>231589</v>
      </c>
      <c r="AA191" s="7">
        <f>IFERROR($Y191*($F191/($C191)),0)</f>
        <v>7000</v>
      </c>
      <c r="AB191" s="7">
        <f>IFERROR($Y191*($H191/($C191)),0)</f>
        <v>0</v>
      </c>
      <c r="AC191" s="7">
        <v>134310.04055000001</v>
      </c>
      <c r="AD191" s="7">
        <v>4059.65</v>
      </c>
      <c r="AE191" s="7">
        <v>8000</v>
      </c>
      <c r="AF191" s="7">
        <v>0</v>
      </c>
      <c r="AG191" s="7">
        <f t="shared" si="2"/>
        <v>246589</v>
      </c>
      <c r="AH191" s="7">
        <v>146369.69055</v>
      </c>
    </row>
    <row r="192" spans="1:34" x14ac:dyDescent="0.35">
      <c r="A192" t="s">
        <v>181</v>
      </c>
      <c r="B192" s="9">
        <v>57995</v>
      </c>
      <c r="C192" s="10">
        <v>1795300</v>
      </c>
      <c r="D192" s="30">
        <v>1798100</v>
      </c>
      <c r="E192" s="10">
        <v>1745000</v>
      </c>
      <c r="F192" s="10">
        <v>50300</v>
      </c>
      <c r="G192" s="10">
        <v>2800</v>
      </c>
      <c r="H192" s="10">
        <v>0</v>
      </c>
      <c r="I192" s="6">
        <v>30.956116906629902</v>
      </c>
      <c r="J192" s="6">
        <v>30.088800758686101</v>
      </c>
      <c r="K192" s="6">
        <v>0.86731614794378797</v>
      </c>
      <c r="L192" s="6">
        <v>4.8280024140012097E-2</v>
      </c>
      <c r="M192" s="6">
        <v>0</v>
      </c>
      <c r="N192" s="6">
        <v>17.469800383609101</v>
      </c>
      <c r="O192" s="9">
        <v>57995</v>
      </c>
      <c r="P192" s="7">
        <v>1013161.07324741</v>
      </c>
      <c r="Q192" s="4">
        <v>13.4863165230208</v>
      </c>
      <c r="R192" s="8">
        <v>0.771978856477049</v>
      </c>
      <c r="S192" s="5">
        <v>16.9803384779133</v>
      </c>
      <c r="T192" s="5">
        <v>0.48946190569572501</v>
      </c>
      <c r="U192" s="5">
        <v>0</v>
      </c>
      <c r="V192" s="7">
        <v>984774.73002658295</v>
      </c>
      <c r="W192" s="7">
        <v>28386.343220823601</v>
      </c>
      <c r="X192" s="7">
        <v>0</v>
      </c>
      <c r="Y192" s="7">
        <f>IF($R192&gt;0,$P192,$C192)</f>
        <v>1013161.07324741</v>
      </c>
      <c r="Z192" s="7">
        <f>IFERROR($Y192*($E192/($C192)),0)</f>
        <v>984774.73002658633</v>
      </c>
      <c r="AA192" s="7">
        <f>IFERROR($Y192*($F192/($C192)),0)</f>
        <v>28386.343220823663</v>
      </c>
      <c r="AB192" s="7">
        <f>IFERROR($Y192*($H192/($C192)),0)</f>
        <v>0</v>
      </c>
      <c r="AC192" s="7">
        <v>571120.10467891698</v>
      </c>
      <c r="AD192" s="7">
        <v>16462.659750916599</v>
      </c>
      <c r="AE192" s="7">
        <v>2800</v>
      </c>
      <c r="AF192" s="7">
        <v>0</v>
      </c>
      <c r="AG192" s="7">
        <f t="shared" si="2"/>
        <v>1015961.07324741</v>
      </c>
      <c r="AH192" s="7">
        <v>590382.76442983397</v>
      </c>
    </row>
    <row r="193" spans="1:34" x14ac:dyDescent="0.35">
      <c r="A193" t="s">
        <v>230</v>
      </c>
      <c r="B193" s="9">
        <v>10823</v>
      </c>
      <c r="C193" s="10">
        <v>446002</v>
      </c>
      <c r="D193" s="30">
        <v>451502</v>
      </c>
      <c r="E193" s="10">
        <v>438002</v>
      </c>
      <c r="F193" s="10">
        <v>8000</v>
      </c>
      <c r="G193" s="10">
        <v>5500</v>
      </c>
      <c r="H193" s="10">
        <v>0</v>
      </c>
      <c r="I193" s="6">
        <v>41.208722165758097</v>
      </c>
      <c r="J193" s="6">
        <v>40.469555576087998</v>
      </c>
      <c r="K193" s="6">
        <v>0.73916658967014703</v>
      </c>
      <c r="L193" s="6">
        <v>0.50817703039822604</v>
      </c>
      <c r="M193" s="6">
        <v>0</v>
      </c>
      <c r="N193" s="6">
        <v>37.102951502886803</v>
      </c>
      <c r="O193" s="9">
        <v>10823</v>
      </c>
      <c r="P193" s="7">
        <v>401565.24411574402</v>
      </c>
      <c r="Q193" s="4">
        <v>4.1057706628712696</v>
      </c>
      <c r="R193" s="8">
        <v>0.110658869350375</v>
      </c>
      <c r="S193" s="5">
        <v>36.437430693511303</v>
      </c>
      <c r="T193" s="5">
        <v>0.66552080937550695</v>
      </c>
      <c r="U193" s="5">
        <v>0</v>
      </c>
      <c r="V193" s="7">
        <v>394362.31239587301</v>
      </c>
      <c r="W193" s="7">
        <v>7202.9317198711096</v>
      </c>
      <c r="X193" s="7">
        <v>0</v>
      </c>
      <c r="Y193" s="7">
        <f>IF($R193&gt;0,$P193,$C193)</f>
        <v>401565.24411574402</v>
      </c>
      <c r="Z193" s="7">
        <f>IFERROR($Y193*($E193/($C193)),0)</f>
        <v>394362.3123958729</v>
      </c>
      <c r="AA193" s="7">
        <f>IFERROR($Y193*($F193/($C193)),0)</f>
        <v>7202.9317198711042</v>
      </c>
      <c r="AB193" s="7">
        <f>IFERROR($Y193*($H193/($C193)),0)</f>
        <v>0</v>
      </c>
      <c r="AC193" s="7">
        <v>228710.42307398701</v>
      </c>
      <c r="AD193" s="7">
        <v>4177.3402509392499</v>
      </c>
      <c r="AE193" s="7">
        <v>5500</v>
      </c>
      <c r="AF193" s="7">
        <v>0</v>
      </c>
      <c r="AG193" s="7">
        <f t="shared" si="2"/>
        <v>407065.24411574402</v>
      </c>
      <c r="AH193" s="7">
        <v>238387.763324926</v>
      </c>
    </row>
    <row r="194" spans="1:34" x14ac:dyDescent="0.35">
      <c r="A194" t="s">
        <v>254</v>
      </c>
      <c r="B194" s="9">
        <v>18396</v>
      </c>
      <c r="C194" s="10">
        <v>115000</v>
      </c>
      <c r="D194" s="30">
        <v>135000</v>
      </c>
      <c r="E194" s="10">
        <v>95000</v>
      </c>
      <c r="F194" s="10">
        <v>20000</v>
      </c>
      <c r="G194" s="10">
        <v>20000</v>
      </c>
      <c r="H194" s="10">
        <v>0</v>
      </c>
      <c r="I194" s="6">
        <v>6.25135899108502</v>
      </c>
      <c r="J194" s="6">
        <v>5.1641661230702303</v>
      </c>
      <c r="K194" s="6">
        <v>1.08719286801479</v>
      </c>
      <c r="L194" s="6">
        <v>1.08719286801479</v>
      </c>
      <c r="M194" s="6">
        <v>0</v>
      </c>
      <c r="N194" s="6">
        <v>13.5071271288933</v>
      </c>
      <c r="O194" s="9">
        <v>18396</v>
      </c>
      <c r="P194" s="7">
        <v>248477.110663122</v>
      </c>
      <c r="Q194" s="4">
        <v>-7.2557681378083103</v>
      </c>
      <c r="R194" s="8">
        <v>-0.53718070975191901</v>
      </c>
      <c r="S194" s="5">
        <v>11.1580615412597</v>
      </c>
      <c r="T194" s="5">
        <v>2.3490655876336199</v>
      </c>
      <c r="U194" s="5">
        <v>0</v>
      </c>
      <c r="V194" s="7">
        <v>205263.700113014</v>
      </c>
      <c r="W194" s="7">
        <v>43213.410550108099</v>
      </c>
      <c r="X194" s="7">
        <v>0</v>
      </c>
      <c r="Y194" s="7">
        <f>IF($R194&gt;0,$P194,$C194)</f>
        <v>115000</v>
      </c>
      <c r="Z194" s="7">
        <f>IFERROR($Y194*($E194/($C194)),0)</f>
        <v>95000</v>
      </c>
      <c r="AA194" s="7">
        <f>IFERROR($Y194*($F194/($C194)),0)</f>
        <v>20000</v>
      </c>
      <c r="AB194" s="7">
        <f>IFERROR($Y194*($H194/($C194)),0)</f>
        <v>0</v>
      </c>
      <c r="AC194" s="7">
        <v>55095.25</v>
      </c>
      <c r="AD194" s="7">
        <v>11599</v>
      </c>
      <c r="AE194" s="7">
        <v>20000</v>
      </c>
      <c r="AF194" s="7">
        <v>0</v>
      </c>
      <c r="AG194" s="7">
        <f t="shared" si="2"/>
        <v>135000</v>
      </c>
      <c r="AH194" s="7">
        <v>86694.25</v>
      </c>
    </row>
    <row r="195" spans="1:34" x14ac:dyDescent="0.35">
      <c r="A195" t="s">
        <v>17</v>
      </c>
      <c r="B195" s="9">
        <v>77624</v>
      </c>
      <c r="C195" s="10">
        <v>4093440</v>
      </c>
      <c r="D195" s="30">
        <v>4113440</v>
      </c>
      <c r="E195" s="10">
        <v>4083440</v>
      </c>
      <c r="F195" s="10">
        <v>0</v>
      </c>
      <c r="G195" s="10">
        <v>20000</v>
      </c>
      <c r="H195" s="10">
        <v>10000</v>
      </c>
      <c r="I195" s="6">
        <v>52.734205915696201</v>
      </c>
      <c r="J195" s="6">
        <v>52.605379779449699</v>
      </c>
      <c r="K195" s="6">
        <v>0</v>
      </c>
      <c r="L195" s="6">
        <v>0.25765227249304301</v>
      </c>
      <c r="M195" s="6">
        <v>0.12882613624652201</v>
      </c>
      <c r="N195" s="6">
        <v>32.090096218416299</v>
      </c>
      <c r="O195" s="9">
        <v>77624</v>
      </c>
      <c r="P195" s="7">
        <v>2490961.62885834</v>
      </c>
      <c r="Q195" s="4">
        <v>20.644109697279902</v>
      </c>
      <c r="R195" s="8">
        <v>0.64331716417330098</v>
      </c>
      <c r="S195" s="5">
        <v>32.011702260721997</v>
      </c>
      <c r="T195" s="5">
        <v>0</v>
      </c>
      <c r="U195" s="5">
        <v>7.8393957694301797E-2</v>
      </c>
      <c r="V195" s="7">
        <v>2484876.3762862799</v>
      </c>
      <c r="W195" s="7">
        <v>0</v>
      </c>
      <c r="X195" s="7">
        <v>6085.2525720624799</v>
      </c>
      <c r="Y195" s="7">
        <f>IF($R195&gt;0,$P195,$C195)</f>
        <v>2490961.62885834</v>
      </c>
      <c r="Z195" s="7">
        <f>IFERROR($Y195*($E195/($C195)),0)</f>
        <v>2484876.3762862775</v>
      </c>
      <c r="AA195" s="7">
        <f>IFERROR($Y195*($F195/($C195)),0)</f>
        <v>0</v>
      </c>
      <c r="AB195" s="7">
        <f>IFERROR($Y195*($H195/($C195)),0)</f>
        <v>6085.2525720624708</v>
      </c>
      <c r="AC195" s="7">
        <v>1441104.05442723</v>
      </c>
      <c r="AD195" s="7">
        <v>0</v>
      </c>
      <c r="AE195" s="7">
        <v>20000</v>
      </c>
      <c r="AF195" s="7">
        <v>6085.2525720624799</v>
      </c>
      <c r="AG195" s="7">
        <f t="shared" si="2"/>
        <v>2510961.62885834</v>
      </c>
      <c r="AH195" s="7">
        <v>1467189.3069992899</v>
      </c>
    </row>
    <row r="196" spans="1:34" x14ac:dyDescent="0.35">
      <c r="A196" t="s">
        <v>22</v>
      </c>
      <c r="B196" s="9">
        <v>85789</v>
      </c>
      <c r="C196" s="10">
        <v>2596957</v>
      </c>
      <c r="D196" s="30">
        <v>2600377</v>
      </c>
      <c r="E196" s="10">
        <v>2473292</v>
      </c>
      <c r="F196" s="10">
        <v>123665</v>
      </c>
      <c r="G196" s="10">
        <v>3420</v>
      </c>
      <c r="H196" s="10">
        <v>0</v>
      </c>
      <c r="I196" s="6">
        <v>30.2714450570586</v>
      </c>
      <c r="J196" s="6">
        <v>28.829943232815399</v>
      </c>
      <c r="K196" s="6">
        <v>1.4415018242432001</v>
      </c>
      <c r="L196" s="6">
        <v>3.9865250789728301E-2</v>
      </c>
      <c r="M196" s="6">
        <v>0</v>
      </c>
      <c r="N196" s="6">
        <v>25.807779658171601</v>
      </c>
      <c r="O196" s="9">
        <v>85789</v>
      </c>
      <c r="P196" s="7">
        <v>2214023.6090948801</v>
      </c>
      <c r="Q196" s="4">
        <v>4.4636653988870396</v>
      </c>
      <c r="R196" s="8">
        <v>0.17295813347792999</v>
      </c>
      <c r="S196" s="5">
        <v>24.5788339838967</v>
      </c>
      <c r="T196" s="5">
        <v>1.2289456742748499</v>
      </c>
      <c r="U196" s="5">
        <v>0</v>
      </c>
      <c r="V196" s="7">
        <v>2108593.5886445101</v>
      </c>
      <c r="W196" s="7">
        <v>105430.020450365</v>
      </c>
      <c r="X196" s="7">
        <v>0</v>
      </c>
      <c r="Y196" s="7">
        <f>IF($R196&gt;0,$P196,$C196)</f>
        <v>2214023.6090948801</v>
      </c>
      <c r="Z196" s="7">
        <f>IFERROR($Y196*($E196/($C196)),0)</f>
        <v>2108593.5886445153</v>
      </c>
      <c r="AA196" s="7">
        <f>IFERROR($Y196*($F196/($C196)),0)</f>
        <v>105430.02045036493</v>
      </c>
      <c r="AB196" s="7">
        <f>IFERROR($Y196*($H196/($C196)),0)</f>
        <v>0</v>
      </c>
      <c r="AC196" s="7">
        <v>1222878.85173439</v>
      </c>
      <c r="AD196" s="7">
        <v>61144.1403601891</v>
      </c>
      <c r="AE196" s="7">
        <v>3420</v>
      </c>
      <c r="AF196" s="7">
        <v>0</v>
      </c>
      <c r="AG196" s="7">
        <f t="shared" ref="AG196:AG259" si="3">$Y196+$AE196</f>
        <v>2217443.6090948801</v>
      </c>
      <c r="AH196" s="7">
        <v>1287442.9920945801</v>
      </c>
    </row>
    <row r="197" spans="1:34" x14ac:dyDescent="0.35">
      <c r="A197" t="s">
        <v>270</v>
      </c>
      <c r="B197" s="9">
        <v>2357</v>
      </c>
      <c r="C197" s="10">
        <v>49345</v>
      </c>
      <c r="D197" s="30">
        <v>52248</v>
      </c>
      <c r="E197" s="10">
        <v>46442</v>
      </c>
      <c r="F197" s="10">
        <v>2903</v>
      </c>
      <c r="G197" s="10">
        <v>2903</v>
      </c>
      <c r="H197" s="10">
        <v>0</v>
      </c>
      <c r="I197" s="6">
        <v>20.935511243105601</v>
      </c>
      <c r="J197" s="6">
        <v>19.703860840050901</v>
      </c>
      <c r="K197" s="6">
        <v>1.2316504030547299</v>
      </c>
      <c r="L197" s="6">
        <v>1.2316504030547299</v>
      </c>
      <c r="M197" s="6">
        <v>0</v>
      </c>
      <c r="N197" s="6">
        <v>18.755464836645899</v>
      </c>
      <c r="O197" s="9">
        <v>2357</v>
      </c>
      <c r="P197" s="7">
        <v>44206.630619974501</v>
      </c>
      <c r="Q197" s="4">
        <v>2.18004640645972</v>
      </c>
      <c r="R197" s="8">
        <v>0.116235263985575</v>
      </c>
      <c r="S197" s="5">
        <v>17.6520680503295</v>
      </c>
      <c r="T197" s="5">
        <v>1.10339678631641</v>
      </c>
      <c r="U197" s="5">
        <v>0</v>
      </c>
      <c r="V197" s="7">
        <v>41605.924394626702</v>
      </c>
      <c r="W197" s="7">
        <v>2600.7062253477702</v>
      </c>
      <c r="X197" s="7">
        <v>0</v>
      </c>
      <c r="Y197" s="7">
        <f>IF($R197&gt;0,$P197,$C197)</f>
        <v>44206.630619974501</v>
      </c>
      <c r="Z197" s="7">
        <f>IFERROR($Y197*($E197/($C197)),0)</f>
        <v>41605.924394626731</v>
      </c>
      <c r="AA197" s="7">
        <f>IFERROR($Y197*($F197/($C197)),0)</f>
        <v>2600.7062253477752</v>
      </c>
      <c r="AB197" s="7">
        <f>IFERROR($Y197*($H197/($C197)),0)</f>
        <v>0</v>
      </c>
      <c r="AC197" s="7">
        <v>24129.355852663699</v>
      </c>
      <c r="AD197" s="7">
        <v>1508.27957539044</v>
      </c>
      <c r="AE197" s="7">
        <v>2903</v>
      </c>
      <c r="AF197" s="7">
        <v>0</v>
      </c>
      <c r="AG197" s="7">
        <f t="shared" si="3"/>
        <v>47109.630619974501</v>
      </c>
      <c r="AH197" s="7">
        <v>28540.6354280542</v>
      </c>
    </row>
    <row r="198" spans="1:34" x14ac:dyDescent="0.35">
      <c r="A198" t="s">
        <v>142</v>
      </c>
      <c r="B198" s="9">
        <v>9104</v>
      </c>
      <c r="C198" s="10">
        <v>1148159</v>
      </c>
      <c r="D198" s="30">
        <v>1169480</v>
      </c>
      <c r="E198" s="10">
        <v>1028735</v>
      </c>
      <c r="F198" s="10">
        <v>56304</v>
      </c>
      <c r="G198" s="10">
        <v>21321</v>
      </c>
      <c r="H198" s="10">
        <v>63120</v>
      </c>
      <c r="I198" s="6">
        <v>126.115883128295</v>
      </c>
      <c r="J198" s="6">
        <v>112.998132688928</v>
      </c>
      <c r="K198" s="6">
        <v>6.1845342706502597</v>
      </c>
      <c r="L198" s="6">
        <v>2.3419376098418301</v>
      </c>
      <c r="M198" s="6">
        <v>6.9332161687170499</v>
      </c>
      <c r="N198" s="6">
        <v>53.344072451238198</v>
      </c>
      <c r="O198" s="9">
        <v>9104</v>
      </c>
      <c r="P198" s="7">
        <v>485644.435596072</v>
      </c>
      <c r="Q198" s="4">
        <v>72.771810677057104</v>
      </c>
      <c r="R198" s="8">
        <v>1.36419675763559</v>
      </c>
      <c r="S198" s="5">
        <v>47.795570450716703</v>
      </c>
      <c r="T198" s="5">
        <v>2.6159135235577202</v>
      </c>
      <c r="U198" s="5">
        <v>2.9325884769636898</v>
      </c>
      <c r="V198" s="7">
        <v>435130.873383325</v>
      </c>
      <c r="W198" s="7">
        <v>23815.2767184695</v>
      </c>
      <c r="X198" s="7">
        <v>26698.285494277399</v>
      </c>
      <c r="Y198" s="7">
        <f>IF($R198&gt;0,$P198,$C198)</f>
        <v>485644.435596072</v>
      </c>
      <c r="Z198" s="7">
        <f>IFERROR($Y198*($E198/($C198)),0)</f>
        <v>435130.87338332506</v>
      </c>
      <c r="AA198" s="7">
        <f>IFERROR($Y198*($F198/($C198)),0)</f>
        <v>23815.276718469511</v>
      </c>
      <c r="AB198" s="7">
        <f>IFERROR($Y198*($H198/($C198)),0)</f>
        <v>26698.285494277417</v>
      </c>
      <c r="AC198" s="7">
        <v>252354.15001865901</v>
      </c>
      <c r="AD198" s="7">
        <v>13811.6697328764</v>
      </c>
      <c r="AE198" s="7">
        <v>21321</v>
      </c>
      <c r="AF198" s="7">
        <v>26698.285494277399</v>
      </c>
      <c r="AG198" s="7">
        <f t="shared" si="3"/>
        <v>506965.435596072</v>
      </c>
      <c r="AH198" s="7">
        <v>314185.10524581303</v>
      </c>
    </row>
    <row r="199" spans="1:34" x14ac:dyDescent="0.35">
      <c r="A199" t="s">
        <v>98</v>
      </c>
      <c r="B199" s="9">
        <v>27303</v>
      </c>
      <c r="C199" s="10">
        <v>835400</v>
      </c>
      <c r="D199" s="30">
        <v>874100</v>
      </c>
      <c r="E199" s="10">
        <v>783000</v>
      </c>
      <c r="F199" s="10">
        <v>52400</v>
      </c>
      <c r="G199" s="10">
        <v>38700</v>
      </c>
      <c r="H199" s="10">
        <v>0</v>
      </c>
      <c r="I199" s="6">
        <v>30.597370252353201</v>
      </c>
      <c r="J199" s="6">
        <v>28.678167234369798</v>
      </c>
      <c r="K199" s="6">
        <v>1.9192030179833699</v>
      </c>
      <c r="L199" s="6">
        <v>1.41742665641138</v>
      </c>
      <c r="M199" s="6">
        <v>0</v>
      </c>
      <c r="N199" s="6">
        <v>22.1906463273029</v>
      </c>
      <c r="O199" s="9">
        <v>27303</v>
      </c>
      <c r="P199" s="7">
        <v>605871.21667435102</v>
      </c>
      <c r="Q199" s="4">
        <v>8.4067239250503203</v>
      </c>
      <c r="R199" s="8">
        <v>0.37884087741540301</v>
      </c>
      <c r="S199" s="5">
        <v>20.798750388171101</v>
      </c>
      <c r="T199" s="5">
        <v>1.39189593913176</v>
      </c>
      <c r="U199" s="5">
        <v>0</v>
      </c>
      <c r="V199" s="7">
        <v>567868.28184823703</v>
      </c>
      <c r="W199" s="7">
        <v>38002.934826114397</v>
      </c>
      <c r="X199" s="7">
        <v>0</v>
      </c>
      <c r="Y199" s="7">
        <f>IF($R199&gt;0,$P199,$C199)</f>
        <v>605871.21667435102</v>
      </c>
      <c r="Z199" s="7">
        <f>IFERROR($Y199*($E199/($C199)),0)</f>
        <v>567868.28184823657</v>
      </c>
      <c r="AA199" s="7">
        <f>IFERROR($Y199*($F199/($C199)),0)</f>
        <v>38002.934826114426</v>
      </c>
      <c r="AB199" s="7">
        <f>IFERROR($Y199*($H199/($C199)),0)</f>
        <v>0</v>
      </c>
      <c r="AC199" s="7">
        <v>329335.21005788498</v>
      </c>
      <c r="AD199" s="7">
        <v>22039.802052405099</v>
      </c>
      <c r="AE199" s="7">
        <v>38700</v>
      </c>
      <c r="AF199" s="7">
        <v>0</v>
      </c>
      <c r="AG199" s="7">
        <f t="shared" si="3"/>
        <v>644571.21667435102</v>
      </c>
      <c r="AH199" s="7">
        <v>390075.01211029</v>
      </c>
    </row>
    <row r="200" spans="1:34" x14ac:dyDescent="0.35">
      <c r="A200" t="s">
        <v>139</v>
      </c>
      <c r="B200" s="9">
        <v>27851</v>
      </c>
      <c r="C200" s="10">
        <v>560000</v>
      </c>
      <c r="D200" s="30">
        <v>569300</v>
      </c>
      <c r="E200" s="10">
        <v>520000</v>
      </c>
      <c r="F200" s="10">
        <v>40000</v>
      </c>
      <c r="G200" s="10">
        <v>9300</v>
      </c>
      <c r="H200" s="10">
        <v>0</v>
      </c>
      <c r="I200" s="6">
        <v>20.106997953394899</v>
      </c>
      <c r="J200" s="6">
        <v>18.670783813866599</v>
      </c>
      <c r="K200" s="6">
        <v>1.4362141395282</v>
      </c>
      <c r="L200" s="6">
        <v>0.33391978744030698</v>
      </c>
      <c r="M200" s="6">
        <v>0</v>
      </c>
      <c r="N200" s="6">
        <v>25.216985415461899</v>
      </c>
      <c r="O200" s="9">
        <v>27851</v>
      </c>
      <c r="P200" s="7">
        <v>702318.26080602803</v>
      </c>
      <c r="Q200" s="4">
        <v>-5.1099874620670001</v>
      </c>
      <c r="R200" s="8">
        <v>-0.20264069546290001</v>
      </c>
      <c r="S200" s="5">
        <v>23.415772171500301</v>
      </c>
      <c r="T200" s="5">
        <v>1.80121324396156</v>
      </c>
      <c r="U200" s="5">
        <v>0</v>
      </c>
      <c r="V200" s="7">
        <v>652152.67074845498</v>
      </c>
      <c r="W200" s="7">
        <v>50165.590057573398</v>
      </c>
      <c r="X200" s="7">
        <v>0</v>
      </c>
      <c r="Y200" s="7">
        <f>IF($R200&gt;0,$P200,$C200)</f>
        <v>560000</v>
      </c>
      <c r="Z200" s="7">
        <f>IFERROR($Y200*($E200/($C200)),0)</f>
        <v>520000</v>
      </c>
      <c r="AA200" s="7">
        <f>IFERROR($Y200*($F200/($C200)),0)</f>
        <v>40000</v>
      </c>
      <c r="AB200" s="7">
        <f>IFERROR($Y200*($H200/($C200)),0)</f>
        <v>0</v>
      </c>
      <c r="AC200" s="7">
        <v>301574</v>
      </c>
      <c r="AD200" s="7">
        <v>23198</v>
      </c>
      <c r="AE200" s="7">
        <v>9300</v>
      </c>
      <c r="AF200" s="7">
        <v>0</v>
      </c>
      <c r="AG200" s="7">
        <f t="shared" si="3"/>
        <v>569300</v>
      </c>
      <c r="AH200" s="7">
        <v>334072</v>
      </c>
    </row>
    <row r="201" spans="1:34" x14ac:dyDescent="0.35">
      <c r="A201" t="s">
        <v>18</v>
      </c>
      <c r="B201" s="9">
        <v>995574</v>
      </c>
      <c r="C201" s="10">
        <v>81300000</v>
      </c>
      <c r="D201" s="30">
        <v>81340000</v>
      </c>
      <c r="E201" s="10">
        <v>75900000</v>
      </c>
      <c r="F201" s="10">
        <v>4400000</v>
      </c>
      <c r="G201" s="10">
        <v>40000</v>
      </c>
      <c r="H201" s="10">
        <v>1000000</v>
      </c>
      <c r="I201" s="6">
        <v>81.6614335046918</v>
      </c>
      <c r="J201" s="6">
        <v>76.237426851243598</v>
      </c>
      <c r="K201" s="6">
        <v>4.4195609768836901</v>
      </c>
      <c r="L201" s="6">
        <v>4.0177827062578997E-2</v>
      </c>
      <c r="M201" s="6">
        <v>1.00444567656447</v>
      </c>
      <c r="N201" s="6">
        <v>103.441041436533</v>
      </c>
      <c r="O201" s="9">
        <v>995574</v>
      </c>
      <c r="P201" s="7">
        <v>102983211.387135</v>
      </c>
      <c r="Q201" s="4">
        <v>-21.7796079318415</v>
      </c>
      <c r="R201" s="8">
        <v>-0.21055093442001399</v>
      </c>
      <c r="S201" s="5">
        <v>96.570418758092003</v>
      </c>
      <c r="T201" s="5">
        <v>5.5982851453966402</v>
      </c>
      <c r="U201" s="5">
        <v>1.27233753304469</v>
      </c>
      <c r="V201" s="7">
        <v>96142998.084668696</v>
      </c>
      <c r="W201" s="7">
        <v>5573507.1353431102</v>
      </c>
      <c r="X201" s="7">
        <v>1266706.1671234299</v>
      </c>
      <c r="Y201" s="7">
        <f>IF($R201&gt;0,$P201,$C201)</f>
        <v>81300000</v>
      </c>
      <c r="Z201" s="7">
        <f>IFERROR($Y201*($E201/($C201)),0)</f>
        <v>75900000</v>
      </c>
      <c r="AA201" s="7">
        <f>IFERROR($Y201*($F201/($C201)),0)</f>
        <v>4400000</v>
      </c>
      <c r="AB201" s="7">
        <f>IFERROR($Y201*($H201/($C201)),0)</f>
        <v>1000000</v>
      </c>
      <c r="AC201" s="7">
        <v>44018205</v>
      </c>
      <c r="AD201" s="7">
        <v>2551780</v>
      </c>
      <c r="AE201" s="7">
        <v>40000</v>
      </c>
      <c r="AF201" s="7">
        <v>1000000</v>
      </c>
      <c r="AG201" s="7">
        <f t="shared" si="3"/>
        <v>81340000</v>
      </c>
      <c r="AH201" s="7">
        <v>47609985</v>
      </c>
    </row>
    <row r="202" spans="1:34" x14ac:dyDescent="0.35">
      <c r="A202" t="s">
        <v>188</v>
      </c>
      <c r="B202" s="9">
        <v>3788</v>
      </c>
      <c r="C202" s="10">
        <v>15000</v>
      </c>
      <c r="D202" s="30">
        <v>16000</v>
      </c>
      <c r="E202" s="10">
        <v>15000</v>
      </c>
      <c r="F202" s="10">
        <v>0</v>
      </c>
      <c r="G202" s="10">
        <v>1000</v>
      </c>
      <c r="H202" s="10">
        <v>0</v>
      </c>
      <c r="I202" s="6">
        <v>3.9598732840549098</v>
      </c>
      <c r="J202" s="6">
        <v>3.9598732840549098</v>
      </c>
      <c r="K202" s="6">
        <v>0</v>
      </c>
      <c r="L202" s="6">
        <v>0.263991552270327</v>
      </c>
      <c r="M202" s="6">
        <v>0</v>
      </c>
      <c r="N202" s="6">
        <v>39.574427593524803</v>
      </c>
      <c r="O202" s="9">
        <v>3788</v>
      </c>
      <c r="P202" s="7">
        <v>149907.931724272</v>
      </c>
      <c r="Q202" s="4">
        <v>-35.614554309469902</v>
      </c>
      <c r="R202" s="8">
        <v>-0.89993858345274402</v>
      </c>
      <c r="S202" s="5">
        <v>39.574427593524803</v>
      </c>
      <c r="T202" s="5">
        <v>0</v>
      </c>
      <c r="U202" s="5">
        <v>0</v>
      </c>
      <c r="V202" s="7">
        <v>149907.931724272</v>
      </c>
      <c r="W202" s="7">
        <v>0</v>
      </c>
      <c r="X202" s="7">
        <v>0</v>
      </c>
      <c r="Y202" s="7">
        <f>IF($R202&gt;0,$P202,$C202)</f>
        <v>15000</v>
      </c>
      <c r="Z202" s="7">
        <f>IFERROR($Y202*($E202/($C202)),0)</f>
        <v>15000</v>
      </c>
      <c r="AA202" s="7">
        <f>IFERROR($Y202*($F202/($C202)),0)</f>
        <v>0</v>
      </c>
      <c r="AB202" s="7">
        <f>IFERROR($Y202*($H202/($C202)),0)</f>
        <v>0</v>
      </c>
      <c r="AC202" s="7">
        <v>8699.25</v>
      </c>
      <c r="AD202" s="7">
        <v>0</v>
      </c>
      <c r="AE202" s="7">
        <v>1000</v>
      </c>
      <c r="AF202" s="7">
        <v>0</v>
      </c>
      <c r="AG202" s="7">
        <f t="shared" si="3"/>
        <v>16000</v>
      </c>
      <c r="AH202" s="7">
        <v>9699.25</v>
      </c>
    </row>
    <row r="203" spans="1:34" x14ac:dyDescent="0.35">
      <c r="A203" t="s">
        <v>269</v>
      </c>
      <c r="B203" s="9">
        <v>5577</v>
      </c>
      <c r="C203" s="10">
        <v>97893</v>
      </c>
      <c r="D203" s="30">
        <v>99850</v>
      </c>
      <c r="E203" s="10">
        <v>91611</v>
      </c>
      <c r="F203" s="10">
        <v>2082</v>
      </c>
      <c r="G203" s="10">
        <v>1957</v>
      </c>
      <c r="H203" s="10">
        <v>4200</v>
      </c>
      <c r="I203" s="6">
        <v>17.5529854760624</v>
      </c>
      <c r="J203" s="6">
        <v>16.426573426573398</v>
      </c>
      <c r="K203" s="6">
        <v>0.37331898870360403</v>
      </c>
      <c r="L203" s="6">
        <v>0.35090550475165899</v>
      </c>
      <c r="M203" s="6">
        <v>0.75309306078536897</v>
      </c>
      <c r="N203" s="6">
        <v>36.617210285648802</v>
      </c>
      <c r="O203" s="9">
        <v>5577</v>
      </c>
      <c r="P203" s="7">
        <v>204214.18176306301</v>
      </c>
      <c r="Q203" s="4">
        <v>-19.064224809586399</v>
      </c>
      <c r="R203" s="8">
        <v>-0.52063564266276496</v>
      </c>
      <c r="S203" s="5">
        <v>34.267406775546497</v>
      </c>
      <c r="T203" s="5">
        <v>0.778779195802772</v>
      </c>
      <c r="U203" s="5">
        <v>1.5710243142995399</v>
      </c>
      <c r="V203" s="7">
        <v>191109.327587223</v>
      </c>
      <c r="W203" s="7">
        <v>4343.2515749920603</v>
      </c>
      <c r="X203" s="7">
        <v>8761.6026008485296</v>
      </c>
      <c r="Y203" s="7">
        <f>IF($R203&gt;0,$P203,$C203)</f>
        <v>97893</v>
      </c>
      <c r="Z203" s="7">
        <f>IFERROR($Y203*($E203/($C203)),0)</f>
        <v>91611</v>
      </c>
      <c r="AA203" s="7">
        <f>IFERROR($Y203*($F203/($C203)),0)</f>
        <v>2082</v>
      </c>
      <c r="AB203" s="7">
        <f>IFERROR($Y203*($H203/($C203)),0)</f>
        <v>4200</v>
      </c>
      <c r="AC203" s="7">
        <v>53129.799449999999</v>
      </c>
      <c r="AD203" s="7">
        <v>1207.4558999999999</v>
      </c>
      <c r="AE203" s="7">
        <v>1957</v>
      </c>
      <c r="AF203" s="7">
        <v>4200</v>
      </c>
      <c r="AG203" s="7">
        <f t="shared" si="3"/>
        <v>99850</v>
      </c>
      <c r="AH203" s="7">
        <v>60494.255349999999</v>
      </c>
    </row>
    <row r="204" spans="1:34" x14ac:dyDescent="0.35">
      <c r="A204" t="s">
        <v>43</v>
      </c>
      <c r="B204" s="9">
        <v>39313</v>
      </c>
      <c r="C204" s="10">
        <v>1784025</v>
      </c>
      <c r="D204" s="30">
        <v>1794025</v>
      </c>
      <c r="E204" s="10">
        <v>1732025</v>
      </c>
      <c r="F204" s="10">
        <v>50000</v>
      </c>
      <c r="G204" s="10">
        <v>10000</v>
      </c>
      <c r="H204" s="10">
        <v>2000</v>
      </c>
      <c r="I204" s="6">
        <v>45.380026963091098</v>
      </c>
      <c r="J204" s="6">
        <v>44.057309287004301</v>
      </c>
      <c r="K204" s="6">
        <v>1.2718439193142199</v>
      </c>
      <c r="L204" s="6">
        <v>0.25436878386284401</v>
      </c>
      <c r="M204" s="6">
        <v>5.0873756772568897E-2</v>
      </c>
      <c r="N204" s="6">
        <v>37.253896594988703</v>
      </c>
      <c r="O204" s="9">
        <v>39313</v>
      </c>
      <c r="P204" s="7">
        <v>1464562.4368387901</v>
      </c>
      <c r="Q204" s="4">
        <v>8.1261303681023698</v>
      </c>
      <c r="R204" s="8">
        <v>0.218128333163288</v>
      </c>
      <c r="S204" s="5">
        <v>36.168035901926999</v>
      </c>
      <c r="T204" s="5">
        <v>1.0440968202516401</v>
      </c>
      <c r="U204" s="5">
        <v>4.1763872810065703E-2</v>
      </c>
      <c r="V204" s="7">
        <v>1421873.9954124601</v>
      </c>
      <c r="W204" s="7">
        <v>41046.578294552797</v>
      </c>
      <c r="X204" s="7">
        <v>1641.86313178211</v>
      </c>
      <c r="Y204" s="7">
        <f>IF($R204&gt;0,$P204,$C204)</f>
        <v>1464562.4368387901</v>
      </c>
      <c r="Z204" s="7">
        <f>IFERROR($Y204*($E204/($C204)),0)</f>
        <v>1421873.9954124552</v>
      </c>
      <c r="AA204" s="7">
        <f>IFERROR($Y204*($F204/($C204)),0)</f>
        <v>41046.578294552768</v>
      </c>
      <c r="AB204" s="7">
        <f>IFERROR($Y204*($H204/($C204)),0)</f>
        <v>1641.8631317821109</v>
      </c>
      <c r="AC204" s="7">
        <v>824615.82363945397</v>
      </c>
      <c r="AD204" s="7">
        <v>23804.9630819259</v>
      </c>
      <c r="AE204" s="7">
        <v>10000</v>
      </c>
      <c r="AF204" s="7">
        <v>1641.86313178211</v>
      </c>
      <c r="AG204" s="7">
        <f t="shared" si="3"/>
        <v>1474562.4368387901</v>
      </c>
      <c r="AH204" s="7">
        <v>860062.649853162</v>
      </c>
    </row>
    <row r="205" spans="1:34" x14ac:dyDescent="0.35">
      <c r="A205" t="s">
        <v>171</v>
      </c>
      <c r="B205" s="9">
        <v>13482</v>
      </c>
      <c r="C205" s="10">
        <v>655954</v>
      </c>
      <c r="D205" s="30">
        <v>670954</v>
      </c>
      <c r="E205" s="10">
        <v>568594</v>
      </c>
      <c r="F205" s="10">
        <v>87360</v>
      </c>
      <c r="G205" s="10">
        <v>15000</v>
      </c>
      <c r="H205" s="10">
        <v>0</v>
      </c>
      <c r="I205" s="6">
        <v>48.6540572615339</v>
      </c>
      <c r="J205" s="6">
        <v>42.174306482717697</v>
      </c>
      <c r="K205" s="6">
        <v>6.4797507788162001</v>
      </c>
      <c r="L205" s="6">
        <v>1.1125945705385001</v>
      </c>
      <c r="M205" s="6">
        <v>0</v>
      </c>
      <c r="N205" s="6">
        <v>46.923485966354598</v>
      </c>
      <c r="O205" s="9">
        <v>13482</v>
      </c>
      <c r="P205" s="7">
        <v>632622.43779839296</v>
      </c>
      <c r="Q205" s="4">
        <v>1.7305712951793</v>
      </c>
      <c r="R205" s="8">
        <v>3.6880706101421398E-2</v>
      </c>
      <c r="S205" s="5">
        <v>40.674212794728597</v>
      </c>
      <c r="T205" s="5">
        <v>6.24927317162597</v>
      </c>
      <c r="U205" s="5">
        <v>0</v>
      </c>
      <c r="V205" s="7">
        <v>548369.73689853202</v>
      </c>
      <c r="W205" s="7">
        <v>84252.700899861302</v>
      </c>
      <c r="X205" s="7">
        <v>0</v>
      </c>
      <c r="Y205" s="7">
        <f>IF($R205&gt;0,$P205,$C205)</f>
        <v>632622.43779839296</v>
      </c>
      <c r="Z205" s="7">
        <f>IFERROR($Y205*($E205/($C205)),0)</f>
        <v>548369.73689853167</v>
      </c>
      <c r="AA205" s="7">
        <f>IFERROR($Y205*($F205/($C205)),0)</f>
        <v>84252.700899861287</v>
      </c>
      <c r="AB205" s="7">
        <f>IFERROR($Y205*($H205/($C205)),0)</f>
        <v>0</v>
      </c>
      <c r="AC205" s="7">
        <v>318027.02891430299</v>
      </c>
      <c r="AD205" s="7">
        <v>48862.353886874604</v>
      </c>
      <c r="AE205" s="7">
        <v>15000</v>
      </c>
      <c r="AF205" s="7">
        <v>0</v>
      </c>
      <c r="AG205" s="7">
        <f t="shared" si="3"/>
        <v>647622.43779839296</v>
      </c>
      <c r="AH205" s="7">
        <v>381889.38280117803</v>
      </c>
    </row>
    <row r="206" spans="1:34" x14ac:dyDescent="0.35">
      <c r="A206" t="s">
        <v>258</v>
      </c>
      <c r="B206" s="9">
        <v>11023</v>
      </c>
      <c r="C206" s="10">
        <v>175000</v>
      </c>
      <c r="D206" s="30">
        <v>176500</v>
      </c>
      <c r="E206" s="10">
        <v>170000</v>
      </c>
      <c r="F206" s="10">
        <v>5000</v>
      </c>
      <c r="G206" s="10">
        <v>1500</v>
      </c>
      <c r="H206" s="10">
        <v>0</v>
      </c>
      <c r="I206" s="6">
        <v>15.8758958541232</v>
      </c>
      <c r="J206" s="6">
        <v>15.422298829719701</v>
      </c>
      <c r="K206" s="6">
        <v>0.45359702440352001</v>
      </c>
      <c r="L206" s="6">
        <v>0.13607910732105599</v>
      </c>
      <c r="M206" s="6">
        <v>0</v>
      </c>
      <c r="N206" s="6">
        <v>6.6889025751338398</v>
      </c>
      <c r="O206" s="9">
        <v>11023</v>
      </c>
      <c r="P206" s="7">
        <v>73731.773085700406</v>
      </c>
      <c r="Q206" s="4">
        <v>9.18699327898935</v>
      </c>
      <c r="R206" s="8">
        <v>1.37346794571986</v>
      </c>
      <c r="S206" s="5">
        <v>6.4977910729871597</v>
      </c>
      <c r="T206" s="5">
        <v>0.19111150214668099</v>
      </c>
      <c r="U206" s="5">
        <v>0</v>
      </c>
      <c r="V206" s="7">
        <v>71625.150997537494</v>
      </c>
      <c r="W206" s="7">
        <v>2106.6220881628701</v>
      </c>
      <c r="X206" s="7">
        <v>0</v>
      </c>
      <c r="Y206" s="7">
        <f>IF($R206&gt;0,$P206,$C206)</f>
        <v>73731.773085700406</v>
      </c>
      <c r="Z206" s="7">
        <f>IFERROR($Y206*($E206/($C206)),0)</f>
        <v>71625.150997537537</v>
      </c>
      <c r="AA206" s="7">
        <f>IFERROR($Y206*($F206/($C206)),0)</f>
        <v>2106.6220881628687</v>
      </c>
      <c r="AB206" s="7">
        <f>IFERROR($Y206*($H206/($C206)),0)</f>
        <v>0</v>
      </c>
      <c r="AC206" s="7">
        <v>41539.006321021901</v>
      </c>
      <c r="AD206" s="7">
        <v>1221.73548003006</v>
      </c>
      <c r="AE206" s="7">
        <v>1500</v>
      </c>
      <c r="AF206" s="7">
        <v>0</v>
      </c>
      <c r="AG206" s="7">
        <f t="shared" si="3"/>
        <v>75231.773085700406</v>
      </c>
      <c r="AH206" s="7">
        <v>44260.741801051903</v>
      </c>
    </row>
    <row r="207" spans="1:34" x14ac:dyDescent="0.35">
      <c r="A207" t="s">
        <v>21</v>
      </c>
      <c r="B207" s="9">
        <v>56274</v>
      </c>
      <c r="C207" s="10">
        <v>3129343</v>
      </c>
      <c r="D207" s="30">
        <v>3147343</v>
      </c>
      <c r="E207" s="10">
        <v>3073228</v>
      </c>
      <c r="F207" s="10">
        <v>17000</v>
      </c>
      <c r="G207" s="10">
        <v>18000</v>
      </c>
      <c r="H207" s="10">
        <v>39115</v>
      </c>
      <c r="I207" s="6">
        <v>55.609037921597903</v>
      </c>
      <c r="J207" s="6">
        <v>54.611863382734498</v>
      </c>
      <c r="K207" s="6">
        <v>0.30209332906848602</v>
      </c>
      <c r="L207" s="6">
        <v>0.31986352489604403</v>
      </c>
      <c r="M207" s="6">
        <v>0.69508120979493204</v>
      </c>
      <c r="N207" s="6">
        <v>85.202546024201197</v>
      </c>
      <c r="O207" s="9">
        <v>56274</v>
      </c>
      <c r="P207" s="7">
        <v>4794688.0749658998</v>
      </c>
      <c r="Q207" s="4">
        <v>-29.593508102603298</v>
      </c>
      <c r="R207" s="8">
        <v>-0.34733126512671902</v>
      </c>
      <c r="S207" s="5">
        <v>83.674704279097497</v>
      </c>
      <c r="T207" s="5">
        <v>0.462858588020367</v>
      </c>
      <c r="U207" s="5">
        <v>1.0649831570833299</v>
      </c>
      <c r="V207" s="7">
        <v>4708710.3086019298</v>
      </c>
      <c r="W207" s="7">
        <v>26046.904182258098</v>
      </c>
      <c r="X207" s="7">
        <v>59930.862181707504</v>
      </c>
      <c r="Y207" s="7">
        <f>IF($R207&gt;0,$P207,$C207)</f>
        <v>3129343</v>
      </c>
      <c r="Z207" s="7">
        <f>IFERROR($Y207*($E207/($C207)),0)</f>
        <v>3073228</v>
      </c>
      <c r="AA207" s="7">
        <f>IFERROR($Y207*($F207/($C207)),0)</f>
        <v>17000</v>
      </c>
      <c r="AB207" s="7">
        <f>IFERROR($Y207*($H207/($C207)),0)</f>
        <v>39115</v>
      </c>
      <c r="AC207" s="7">
        <v>1782318.5785999999</v>
      </c>
      <c r="AD207" s="7">
        <v>9859.15</v>
      </c>
      <c r="AE207" s="7">
        <v>18000</v>
      </c>
      <c r="AF207" s="7">
        <v>39115</v>
      </c>
      <c r="AG207" s="7">
        <f t="shared" si="3"/>
        <v>3147343</v>
      </c>
      <c r="AH207" s="7">
        <v>1849292.7286</v>
      </c>
    </row>
    <row r="208" spans="1:34" x14ac:dyDescent="0.35">
      <c r="A208" t="s">
        <v>251</v>
      </c>
      <c r="B208" s="9">
        <v>99048</v>
      </c>
      <c r="C208" s="10">
        <v>860550</v>
      </c>
      <c r="D208" s="30">
        <v>868910</v>
      </c>
      <c r="E208" s="10">
        <v>824250</v>
      </c>
      <c r="F208" s="10">
        <v>36300</v>
      </c>
      <c r="G208" s="10">
        <v>8360</v>
      </c>
      <c r="H208" s="10">
        <v>0</v>
      </c>
      <c r="I208" s="6">
        <v>8.6882117761085507</v>
      </c>
      <c r="J208" s="6">
        <v>8.3217228010661497</v>
      </c>
      <c r="K208" s="6">
        <v>0.36648897504240402</v>
      </c>
      <c r="L208" s="6">
        <v>8.4403521524917202E-2</v>
      </c>
      <c r="M208" s="6">
        <v>0</v>
      </c>
      <c r="N208" s="6">
        <v>41.249529153852301</v>
      </c>
      <c r="O208" s="9">
        <v>99048</v>
      </c>
      <c r="P208" s="7">
        <v>4085683.36363076</v>
      </c>
      <c r="Q208" s="4">
        <v>-32.561317377743698</v>
      </c>
      <c r="R208" s="8">
        <v>-0.78937428003836596</v>
      </c>
      <c r="S208" s="5">
        <v>39.509528098382098</v>
      </c>
      <c r="T208" s="5">
        <v>1.7400010554701499</v>
      </c>
      <c r="U208" s="5">
        <v>0</v>
      </c>
      <c r="V208" s="7">
        <v>3913339.7390885502</v>
      </c>
      <c r="W208" s="7">
        <v>172343.62454220699</v>
      </c>
      <c r="X208" s="7">
        <v>0</v>
      </c>
      <c r="Y208" s="7">
        <f>IF($R208&gt;0,$P208,$C208)</f>
        <v>860550</v>
      </c>
      <c r="Z208" s="7">
        <f>IFERROR($Y208*($E208/($C208)),0)</f>
        <v>824250</v>
      </c>
      <c r="AA208" s="7">
        <f>IFERROR($Y208*($F208/($C208)),0)</f>
        <v>36300</v>
      </c>
      <c r="AB208" s="7">
        <f>IFERROR($Y208*($H208/($C208)),0)</f>
        <v>0</v>
      </c>
      <c r="AC208" s="7">
        <v>478023.78749999998</v>
      </c>
      <c r="AD208" s="7">
        <v>21052.185000000001</v>
      </c>
      <c r="AE208" s="7">
        <v>8360</v>
      </c>
      <c r="AF208" s="7">
        <v>0</v>
      </c>
      <c r="AG208" s="7">
        <f t="shared" si="3"/>
        <v>868910</v>
      </c>
      <c r="AH208" s="7">
        <v>507435.97249999997</v>
      </c>
    </row>
    <row r="209" spans="1:34" x14ac:dyDescent="0.35">
      <c r="A209" t="s">
        <v>194</v>
      </c>
      <c r="B209" s="9">
        <v>13356</v>
      </c>
      <c r="C209" s="10">
        <v>158000</v>
      </c>
      <c r="D209" s="30">
        <v>159000</v>
      </c>
      <c r="E209" s="10">
        <v>150000</v>
      </c>
      <c r="F209" s="10">
        <v>8000</v>
      </c>
      <c r="G209" s="10">
        <v>1000</v>
      </c>
      <c r="H209" s="10">
        <v>0</v>
      </c>
      <c r="I209" s="6">
        <v>11.8298891883798</v>
      </c>
      <c r="J209" s="6">
        <v>11.2309074573226</v>
      </c>
      <c r="K209" s="6">
        <v>0.59898173105720298</v>
      </c>
      <c r="L209" s="6">
        <v>7.4872716382150303E-2</v>
      </c>
      <c r="M209" s="6">
        <v>0</v>
      </c>
      <c r="N209" s="6">
        <v>13.825114967400699</v>
      </c>
      <c r="O209" s="9">
        <v>13356</v>
      </c>
      <c r="P209" s="7">
        <v>184648.235504604</v>
      </c>
      <c r="Q209" s="4">
        <v>-1.99522577902099</v>
      </c>
      <c r="R209" s="8">
        <v>-0.14431892853879899</v>
      </c>
      <c r="S209" s="5">
        <v>13.125109146266499</v>
      </c>
      <c r="T209" s="5">
        <v>0.70000582113421495</v>
      </c>
      <c r="U209" s="5">
        <v>0</v>
      </c>
      <c r="V209" s="7">
        <v>175298.957757536</v>
      </c>
      <c r="W209" s="7">
        <v>9349.2777470685705</v>
      </c>
      <c r="X209" s="7">
        <v>0</v>
      </c>
      <c r="Y209" s="7">
        <f>IF($R209&gt;0,$P209,$C209)</f>
        <v>158000</v>
      </c>
      <c r="Z209" s="7">
        <f>IFERROR($Y209*($E209/($C209)),0)</f>
        <v>150000</v>
      </c>
      <c r="AA209" s="7">
        <f>IFERROR($Y209*($F209/($C209)),0)</f>
        <v>8000</v>
      </c>
      <c r="AB209" s="7">
        <f>IFERROR($Y209*($H209/($C209)),0)</f>
        <v>0</v>
      </c>
      <c r="AC209" s="7">
        <v>86992.5</v>
      </c>
      <c r="AD209" s="7">
        <v>4639.6000000000004</v>
      </c>
      <c r="AE209" s="7">
        <v>1000</v>
      </c>
      <c r="AF209" s="7">
        <v>0</v>
      </c>
      <c r="AG209" s="7">
        <f t="shared" si="3"/>
        <v>159000</v>
      </c>
      <c r="AH209" s="7">
        <v>92632.1</v>
      </c>
    </row>
    <row r="210" spans="1:34" x14ac:dyDescent="0.35">
      <c r="A210" t="s">
        <v>214</v>
      </c>
      <c r="B210" s="9">
        <v>9845</v>
      </c>
      <c r="C210" s="10">
        <v>475456</v>
      </c>
      <c r="D210" s="30">
        <v>477456</v>
      </c>
      <c r="E210" s="10">
        <v>475455</v>
      </c>
      <c r="F210" s="10">
        <v>1</v>
      </c>
      <c r="G210" s="10">
        <v>2000</v>
      </c>
      <c r="H210" s="10">
        <v>0</v>
      </c>
      <c r="I210" s="6">
        <v>48.294159471813103</v>
      </c>
      <c r="J210" s="6">
        <v>48.2940578974098</v>
      </c>
      <c r="K210" s="6">
        <v>1.01574403250381E-4</v>
      </c>
      <c r="L210" s="6">
        <v>0.203148806500762</v>
      </c>
      <c r="M210" s="6">
        <v>0</v>
      </c>
      <c r="N210" s="6">
        <v>25.6279318443836</v>
      </c>
      <c r="O210" s="9">
        <v>9845</v>
      </c>
      <c r="P210" s="7">
        <v>252306.989007956</v>
      </c>
      <c r="Q210" s="4">
        <v>22.6662276274295</v>
      </c>
      <c r="R210" s="8">
        <v>0.88443452109448495</v>
      </c>
      <c r="S210" s="5">
        <v>25.627877942588601</v>
      </c>
      <c r="T210" s="5">
        <v>5.3901795001816397E-5</v>
      </c>
      <c r="U210" s="5">
        <v>0</v>
      </c>
      <c r="V210" s="7">
        <v>252306.458344785</v>
      </c>
      <c r="W210" s="7">
        <v>0.53066317179288203</v>
      </c>
      <c r="X210" s="7">
        <v>0</v>
      </c>
      <c r="Y210" s="7">
        <f>IF($R210&gt;0,$P210,$C210)</f>
        <v>252306.989007956</v>
      </c>
      <c r="Z210" s="7">
        <f>IFERROR($Y210*($E210/($C210)),0)</f>
        <v>252306.45834478422</v>
      </c>
      <c r="AA210" s="7">
        <f>IFERROR($Y210*($F210/($C210)),0)</f>
        <v>0.53066317179288092</v>
      </c>
      <c r="AB210" s="7">
        <f>IFERROR($Y210*($H210/($C210)),0)</f>
        <v>0</v>
      </c>
      <c r="AC210" s="7">
        <v>146325.13051705799</v>
      </c>
      <c r="AD210" s="7">
        <v>0.30775810648128199</v>
      </c>
      <c r="AE210" s="7">
        <v>2000</v>
      </c>
      <c r="AF210" s="7">
        <v>0</v>
      </c>
      <c r="AG210" s="7">
        <f t="shared" si="3"/>
        <v>254306.989007956</v>
      </c>
      <c r="AH210" s="7">
        <v>148325.43827516399</v>
      </c>
    </row>
    <row r="211" spans="1:34" x14ac:dyDescent="0.35">
      <c r="A211" t="s">
        <v>97</v>
      </c>
      <c r="B211" s="9">
        <v>14543</v>
      </c>
      <c r="C211" s="10">
        <v>621060</v>
      </c>
      <c r="D211" s="30">
        <v>626595</v>
      </c>
      <c r="E211" s="10">
        <v>571860</v>
      </c>
      <c r="F211" s="10">
        <v>49200</v>
      </c>
      <c r="G211" s="10">
        <v>5535</v>
      </c>
      <c r="H211" s="10">
        <v>0</v>
      </c>
      <c r="I211" s="6">
        <v>42.705081482500198</v>
      </c>
      <c r="J211" s="6">
        <v>39.322010589286897</v>
      </c>
      <c r="K211" s="6">
        <v>3.3830708932132301</v>
      </c>
      <c r="L211" s="6">
        <v>0.38059547548648798</v>
      </c>
      <c r="M211" s="6">
        <v>0</v>
      </c>
      <c r="N211" s="6">
        <v>27.951320004467799</v>
      </c>
      <c r="O211" s="9">
        <v>14543</v>
      </c>
      <c r="P211" s="7">
        <v>406496.046824975</v>
      </c>
      <c r="Q211" s="4">
        <v>14.7537614780324</v>
      </c>
      <c r="R211" s="8">
        <v>0.52783773630991804</v>
      </c>
      <c r="S211" s="5">
        <v>25.7370332298891</v>
      </c>
      <c r="T211" s="5">
        <v>2.2142867745786501</v>
      </c>
      <c r="U211" s="5">
        <v>0</v>
      </c>
      <c r="V211" s="7">
        <v>374293.67426227801</v>
      </c>
      <c r="W211" s="7">
        <v>32202.372562697299</v>
      </c>
      <c r="X211" s="7">
        <v>0</v>
      </c>
      <c r="Y211" s="7">
        <f>IF($R211&gt;0,$P211,$C211)</f>
        <v>406496.046824975</v>
      </c>
      <c r="Z211" s="7">
        <f>IFERROR($Y211*($E211/($C211)),0)</f>
        <v>374293.67426227772</v>
      </c>
      <c r="AA211" s="7">
        <f>IFERROR($Y211*($F211/($C211)),0)</f>
        <v>32202.372562697277</v>
      </c>
      <c r="AB211" s="7">
        <f>IFERROR($Y211*($H211/($C211)),0)</f>
        <v>0</v>
      </c>
      <c r="AC211" s="7">
        <v>217071.616388408</v>
      </c>
      <c r="AD211" s="7">
        <v>18675.765967736301</v>
      </c>
      <c r="AE211" s="7">
        <v>5535</v>
      </c>
      <c r="AF211" s="7">
        <v>0</v>
      </c>
      <c r="AG211" s="7">
        <f t="shared" si="3"/>
        <v>412031.046824975</v>
      </c>
      <c r="AH211" s="7">
        <v>241282.38235614399</v>
      </c>
    </row>
    <row r="212" spans="1:34" x14ac:dyDescent="0.35">
      <c r="A212" t="s">
        <v>106</v>
      </c>
      <c r="B212" s="9">
        <v>23581</v>
      </c>
      <c r="C212" s="10">
        <v>880228</v>
      </c>
      <c r="D212" s="30">
        <v>886028</v>
      </c>
      <c r="E212" s="10">
        <v>869728</v>
      </c>
      <c r="F212" s="10">
        <v>10500</v>
      </c>
      <c r="G212" s="10">
        <v>5800</v>
      </c>
      <c r="H212" s="10">
        <v>0</v>
      </c>
      <c r="I212" s="6">
        <v>37.327848691743398</v>
      </c>
      <c r="J212" s="6">
        <v>36.882574954412398</v>
      </c>
      <c r="K212" s="6">
        <v>0.44527373733090198</v>
      </c>
      <c r="L212" s="6">
        <v>0.24596073109707001</v>
      </c>
      <c r="M212" s="6">
        <v>0</v>
      </c>
      <c r="N212" s="6">
        <v>28.928413269448001</v>
      </c>
      <c r="O212" s="9">
        <v>23581</v>
      </c>
      <c r="P212" s="7">
        <v>682160.91330685397</v>
      </c>
      <c r="Q212" s="4">
        <v>8.3994354222953493</v>
      </c>
      <c r="R212" s="8">
        <v>0.29035244152731299</v>
      </c>
      <c r="S212" s="5">
        <v>28.583334108901902</v>
      </c>
      <c r="T212" s="5">
        <v>0.34507916054613602</v>
      </c>
      <c r="U212" s="5">
        <v>0</v>
      </c>
      <c r="V212" s="7">
        <v>674023.601622015</v>
      </c>
      <c r="W212" s="7">
        <v>8137.3116848384298</v>
      </c>
      <c r="X212" s="7">
        <v>0</v>
      </c>
      <c r="Y212" s="7">
        <f>IF($R212&gt;0,$P212,$C212)</f>
        <v>682160.91330685397</v>
      </c>
      <c r="Z212" s="7">
        <f>IFERROR($Y212*($E212/($C212)),0)</f>
        <v>674023.60162201547</v>
      </c>
      <c r="AA212" s="7">
        <f>IFERROR($Y212*($F212/($C212)),0)</f>
        <v>8137.3116848384361</v>
      </c>
      <c r="AB212" s="7">
        <f>IFERROR($Y212*($H212/($C212)),0)</f>
        <v>0</v>
      </c>
      <c r="AC212" s="7">
        <v>390899.987760688</v>
      </c>
      <c r="AD212" s="7">
        <v>4719.2339116220501</v>
      </c>
      <c r="AE212" s="7">
        <v>5800</v>
      </c>
      <c r="AF212" s="7">
        <v>0</v>
      </c>
      <c r="AG212" s="7">
        <f t="shared" si="3"/>
        <v>687960.91330685397</v>
      </c>
      <c r="AH212" s="7">
        <v>401419.22167231003</v>
      </c>
    </row>
    <row r="213" spans="1:34" x14ac:dyDescent="0.35">
      <c r="A213" t="s">
        <v>160</v>
      </c>
      <c r="B213" s="9">
        <v>10747</v>
      </c>
      <c r="C213" s="10">
        <v>6300</v>
      </c>
      <c r="D213" s="30">
        <v>6300</v>
      </c>
      <c r="E213" s="10">
        <v>5600</v>
      </c>
      <c r="F213" s="10">
        <v>700</v>
      </c>
      <c r="G213" s="10">
        <v>0</v>
      </c>
      <c r="H213" s="10">
        <v>0</v>
      </c>
      <c r="I213" s="6">
        <v>0.586210105145622</v>
      </c>
      <c r="J213" s="6">
        <v>0.52107564901833103</v>
      </c>
      <c r="K213" s="6">
        <v>6.5134456127291296E-2</v>
      </c>
      <c r="L213" s="6">
        <v>0</v>
      </c>
      <c r="M213" s="6">
        <v>0</v>
      </c>
      <c r="N213" s="6">
        <v>24.478705285956899</v>
      </c>
      <c r="O213" s="9">
        <v>10747</v>
      </c>
      <c r="P213" s="7">
        <v>263072.64570817898</v>
      </c>
      <c r="Q213" s="4">
        <v>-23.892495180811299</v>
      </c>
      <c r="R213" s="8">
        <v>-0.97605224221225795</v>
      </c>
      <c r="S213" s="5">
        <v>21.758849143072801</v>
      </c>
      <c r="T213" s="5">
        <v>2.7198561428841002</v>
      </c>
      <c r="U213" s="5">
        <v>0</v>
      </c>
      <c r="V213" s="7">
        <v>233842.35174060299</v>
      </c>
      <c r="W213" s="7">
        <v>29230.293967575399</v>
      </c>
      <c r="X213" s="7">
        <v>0</v>
      </c>
      <c r="Y213" s="7">
        <f>IF($R213&gt;0,$P213,$C213)</f>
        <v>6300</v>
      </c>
      <c r="Z213" s="7">
        <f>IFERROR($Y213*($E213/($C213)),0)</f>
        <v>5600</v>
      </c>
      <c r="AA213" s="7">
        <f>IFERROR($Y213*($F213/($C213)),0)</f>
        <v>700</v>
      </c>
      <c r="AB213" s="7">
        <f>IFERROR($Y213*($H213/($C213)),0)</f>
        <v>0</v>
      </c>
      <c r="AC213" s="7">
        <v>3247.72</v>
      </c>
      <c r="AD213" s="7">
        <v>405.96499999999997</v>
      </c>
      <c r="AE213" s="7">
        <v>0</v>
      </c>
      <c r="AF213" s="7">
        <v>0</v>
      </c>
      <c r="AG213" s="7">
        <f t="shared" si="3"/>
        <v>6300</v>
      </c>
      <c r="AH213" s="7">
        <v>3653.6849999999999</v>
      </c>
    </row>
    <row r="214" spans="1:34" x14ac:dyDescent="0.35">
      <c r="A214" t="s">
        <v>200</v>
      </c>
      <c r="B214" s="9">
        <v>14899</v>
      </c>
      <c r="C214" s="10">
        <v>145000</v>
      </c>
      <c r="D214" s="30">
        <v>147400</v>
      </c>
      <c r="E214" s="10">
        <v>130000</v>
      </c>
      <c r="F214" s="10">
        <v>15000</v>
      </c>
      <c r="G214" s="10">
        <v>2400</v>
      </c>
      <c r="H214" s="10">
        <v>0</v>
      </c>
      <c r="I214" s="6">
        <v>9.7321967917309902</v>
      </c>
      <c r="J214" s="6">
        <v>8.72541781327606</v>
      </c>
      <c r="K214" s="6">
        <v>1.0067789784549299</v>
      </c>
      <c r="L214" s="6">
        <v>0.16108463655278901</v>
      </c>
      <c r="M214" s="6">
        <v>0</v>
      </c>
      <c r="N214" s="6">
        <v>29.967943698046899</v>
      </c>
      <c r="O214" s="9">
        <v>14899</v>
      </c>
      <c r="P214" s="7">
        <v>446492.39315720001</v>
      </c>
      <c r="Q214" s="4">
        <v>-20.235746906315899</v>
      </c>
      <c r="R214" s="8">
        <v>-0.675246426989074</v>
      </c>
      <c r="S214" s="5">
        <v>26.8678115913524</v>
      </c>
      <c r="T214" s="5">
        <v>3.1001321066944998</v>
      </c>
      <c r="U214" s="5">
        <v>0</v>
      </c>
      <c r="V214" s="7">
        <v>400303.52489955898</v>
      </c>
      <c r="W214" s="7">
        <v>46188.868257641399</v>
      </c>
      <c r="X214" s="7">
        <v>0</v>
      </c>
      <c r="Y214" s="7">
        <f>IF($R214&gt;0,$P214,$C214)</f>
        <v>145000</v>
      </c>
      <c r="Z214" s="7">
        <f>IFERROR($Y214*($E214/($C214)),0)</f>
        <v>130000</v>
      </c>
      <c r="AA214" s="7">
        <f>IFERROR($Y214*($F214/($C214)),0)</f>
        <v>15000</v>
      </c>
      <c r="AB214" s="7">
        <f>IFERROR($Y214*($H214/($C214)),0)</f>
        <v>0</v>
      </c>
      <c r="AC214" s="7">
        <v>75393.5</v>
      </c>
      <c r="AD214" s="7">
        <v>8699.25</v>
      </c>
      <c r="AE214" s="7">
        <v>2400</v>
      </c>
      <c r="AF214" s="7">
        <v>0</v>
      </c>
      <c r="AG214" s="7">
        <f t="shared" si="3"/>
        <v>147400</v>
      </c>
      <c r="AH214" s="7">
        <v>86492.75</v>
      </c>
    </row>
    <row r="215" spans="1:34" x14ac:dyDescent="0.35">
      <c r="A215" t="s">
        <v>234</v>
      </c>
      <c r="B215" s="9">
        <v>11223</v>
      </c>
      <c r="C215" s="10">
        <v>287468</v>
      </c>
      <c r="D215" s="30">
        <v>287833</v>
      </c>
      <c r="E215" s="10">
        <v>250028</v>
      </c>
      <c r="F215" s="10">
        <v>37440</v>
      </c>
      <c r="G215" s="10">
        <v>365</v>
      </c>
      <c r="H215" s="10">
        <v>0</v>
      </c>
      <c r="I215" s="6">
        <v>25.6141851554843</v>
      </c>
      <c r="J215" s="6">
        <v>22.278178740087299</v>
      </c>
      <c r="K215" s="6">
        <v>3.33600641539695</v>
      </c>
      <c r="L215" s="6">
        <v>3.2522498440702097E-2</v>
      </c>
      <c r="M215" s="6">
        <v>0</v>
      </c>
      <c r="N215" s="6">
        <v>18.964628567358599</v>
      </c>
      <c r="O215" s="9">
        <v>11223</v>
      </c>
      <c r="P215" s="7">
        <v>212840.02641146499</v>
      </c>
      <c r="Q215" s="4">
        <v>6.6495565881256802</v>
      </c>
      <c r="R215" s="8">
        <v>0.35062941330529002</v>
      </c>
      <c r="S215" s="5">
        <v>16.494664280683502</v>
      </c>
      <c r="T215" s="5">
        <v>2.4699642866750602</v>
      </c>
      <c r="U215" s="5">
        <v>0</v>
      </c>
      <c r="V215" s="7">
        <v>185119.617222111</v>
      </c>
      <c r="W215" s="7">
        <v>27720.409189354199</v>
      </c>
      <c r="X215" s="7">
        <v>0</v>
      </c>
      <c r="Y215" s="7">
        <f>IF($R215&gt;0,$P215,$C215)</f>
        <v>212840.02641146499</v>
      </c>
      <c r="Z215" s="7">
        <f>IFERROR($Y215*($E215/($C215)),0)</f>
        <v>185119.61722211086</v>
      </c>
      <c r="AA215" s="7">
        <f>IFERROR($Y215*($F215/($C215)),0)</f>
        <v>27720.409189354115</v>
      </c>
      <c r="AB215" s="7">
        <f>IFERROR($Y215*($H215/($C215)),0)</f>
        <v>0</v>
      </c>
      <c r="AC215" s="7">
        <v>107360.122007963</v>
      </c>
      <c r="AD215" s="7">
        <v>16076.451309366001</v>
      </c>
      <c r="AE215" s="7">
        <v>365</v>
      </c>
      <c r="AF215" s="7">
        <v>0</v>
      </c>
      <c r="AG215" s="7">
        <f t="shared" si="3"/>
        <v>213205.02641146499</v>
      </c>
      <c r="AH215" s="7">
        <v>123801.57331732901</v>
      </c>
    </row>
    <row r="216" spans="1:34" x14ac:dyDescent="0.35">
      <c r="A216" t="s">
        <v>67</v>
      </c>
      <c r="B216" s="9">
        <v>11563</v>
      </c>
      <c r="C216" s="10">
        <v>50000</v>
      </c>
      <c r="D216" s="30">
        <v>50000</v>
      </c>
      <c r="E216" s="10">
        <v>50000</v>
      </c>
      <c r="F216" s="10">
        <v>0</v>
      </c>
      <c r="G216" s="10">
        <v>0</v>
      </c>
      <c r="H216" s="10">
        <v>0</v>
      </c>
      <c r="I216" s="6">
        <v>4.3241373346017502</v>
      </c>
      <c r="J216" s="6">
        <v>4.3241373346017502</v>
      </c>
      <c r="K216" s="6">
        <v>0</v>
      </c>
      <c r="L216" s="6">
        <v>0</v>
      </c>
      <c r="M216" s="6">
        <v>0</v>
      </c>
      <c r="N216" s="6">
        <v>47.435739202459096</v>
      </c>
      <c r="O216" s="9">
        <v>11563</v>
      </c>
      <c r="P216" s="7">
        <v>548499.45239803498</v>
      </c>
      <c r="Q216" s="4">
        <v>-43.111601867857402</v>
      </c>
      <c r="R216" s="8">
        <v>-0.90884220616556599</v>
      </c>
      <c r="S216" s="5">
        <v>47.435739202459096</v>
      </c>
      <c r="T216" s="5">
        <v>0</v>
      </c>
      <c r="U216" s="5">
        <v>0</v>
      </c>
      <c r="V216" s="7">
        <v>548499.45239803498</v>
      </c>
      <c r="W216" s="7">
        <v>0</v>
      </c>
      <c r="X216" s="7">
        <v>0</v>
      </c>
      <c r="Y216" s="7">
        <f>IF($R216&gt;0,$P216,$C216)</f>
        <v>50000</v>
      </c>
      <c r="Z216" s="7">
        <f>IFERROR($Y216*($E216/($C216)),0)</f>
        <v>50000</v>
      </c>
      <c r="AA216" s="7">
        <f>IFERROR($Y216*($F216/($C216)),0)</f>
        <v>0</v>
      </c>
      <c r="AB216" s="7">
        <f>IFERROR($Y216*($H216/($C216)),0)</f>
        <v>0</v>
      </c>
      <c r="AC216" s="7">
        <v>28997.5</v>
      </c>
      <c r="AD216" s="7">
        <v>0</v>
      </c>
      <c r="AE216" s="7">
        <v>0</v>
      </c>
      <c r="AF216" s="7">
        <v>0</v>
      </c>
      <c r="AG216" s="7">
        <f t="shared" si="3"/>
        <v>50000</v>
      </c>
      <c r="AH216" s="7">
        <v>28997.5</v>
      </c>
    </row>
    <row r="217" spans="1:34" x14ac:dyDescent="0.35">
      <c r="A217" t="s">
        <v>245</v>
      </c>
      <c r="B217" s="9">
        <v>24545</v>
      </c>
      <c r="C217" s="10">
        <v>921558</v>
      </c>
      <c r="D217" s="30">
        <v>936203</v>
      </c>
      <c r="E217" s="10">
        <v>872787</v>
      </c>
      <c r="F217" s="10">
        <v>42771</v>
      </c>
      <c r="G217" s="10">
        <v>14645</v>
      </c>
      <c r="H217" s="10">
        <v>6000</v>
      </c>
      <c r="I217" s="6">
        <v>37.545650845386</v>
      </c>
      <c r="J217" s="6">
        <v>35.558647382358899</v>
      </c>
      <c r="K217" s="6">
        <v>1.7425544917498501</v>
      </c>
      <c r="L217" s="6">
        <v>0.59665919739254403</v>
      </c>
      <c r="M217" s="6">
        <v>0.24444897127724599</v>
      </c>
      <c r="N217" s="6">
        <v>40.015885667009698</v>
      </c>
      <c r="O217" s="9">
        <v>24545</v>
      </c>
      <c r="P217" s="7">
        <v>982189.91369675298</v>
      </c>
      <c r="Q217" s="4">
        <v>-2.47023482162367</v>
      </c>
      <c r="R217" s="8">
        <v>-6.1731354447071701E-2</v>
      </c>
      <c r="S217" s="5">
        <v>37.898151612435001</v>
      </c>
      <c r="T217" s="5">
        <v>1.8572020923953501</v>
      </c>
      <c r="U217" s="5">
        <v>0.260531962179329</v>
      </c>
      <c r="V217" s="7">
        <v>930210.13132721698</v>
      </c>
      <c r="W217" s="7">
        <v>45585.025357843799</v>
      </c>
      <c r="X217" s="7">
        <v>6394.7570116916304</v>
      </c>
      <c r="Y217" s="7">
        <f>IF($R217&gt;0,$P217,$C217)</f>
        <v>921558</v>
      </c>
      <c r="Z217" s="7">
        <f>IFERROR($Y217*($E217/($C217)),0)</f>
        <v>872787</v>
      </c>
      <c r="AA217" s="7">
        <f>IFERROR($Y217*($F217/($C217)),0)</f>
        <v>42771</v>
      </c>
      <c r="AB217" s="7">
        <f>IFERROR($Y217*($H217/($C217)),0)</f>
        <v>6000</v>
      </c>
      <c r="AC217" s="7">
        <v>506172.82065000001</v>
      </c>
      <c r="AD217" s="7">
        <v>24805.041450000001</v>
      </c>
      <c r="AE217" s="7">
        <v>14645</v>
      </c>
      <c r="AF217" s="7">
        <v>6000</v>
      </c>
      <c r="AG217" s="7">
        <f t="shared" si="3"/>
        <v>936203</v>
      </c>
      <c r="AH217" s="7">
        <v>551622.86210000003</v>
      </c>
    </row>
    <row r="218" spans="1:34" x14ac:dyDescent="0.35">
      <c r="A218" t="s">
        <v>54</v>
      </c>
      <c r="B218" s="9">
        <v>14789</v>
      </c>
      <c r="C218" s="10">
        <v>102100</v>
      </c>
      <c r="D218" s="30">
        <v>104500</v>
      </c>
      <c r="E218" s="10">
        <v>89100</v>
      </c>
      <c r="F218" s="10">
        <v>13000</v>
      </c>
      <c r="G218" s="10">
        <v>2400</v>
      </c>
      <c r="H218" s="10">
        <v>0</v>
      </c>
      <c r="I218" s="6">
        <v>6.9037798363648699</v>
      </c>
      <c r="J218" s="6">
        <v>6.0247481236053799</v>
      </c>
      <c r="K218" s="6">
        <v>0.879031712759483</v>
      </c>
      <c r="L218" s="6">
        <v>0.16228277774021199</v>
      </c>
      <c r="M218" s="6">
        <v>0</v>
      </c>
      <c r="N218" s="6">
        <v>29.996169976531199</v>
      </c>
      <c r="O218" s="9">
        <v>14789</v>
      </c>
      <c r="P218" s="7">
        <v>443613.35778292001</v>
      </c>
      <c r="Q218" s="4">
        <v>-23.092390140166302</v>
      </c>
      <c r="R218" s="8">
        <v>-0.76984462210454396</v>
      </c>
      <c r="S218" s="5">
        <v>26.1768731137016</v>
      </c>
      <c r="T218" s="5">
        <v>3.81929686282963</v>
      </c>
      <c r="U218" s="5">
        <v>0</v>
      </c>
      <c r="V218" s="7">
        <v>387129.776478532</v>
      </c>
      <c r="W218" s="7">
        <v>56483.581304387502</v>
      </c>
      <c r="X218" s="7">
        <v>0</v>
      </c>
      <c r="Y218" s="7">
        <f>IF($R218&gt;0,$P218,$C218)</f>
        <v>102100</v>
      </c>
      <c r="Z218" s="7">
        <f>IFERROR($Y218*($E218/($C218)),0)</f>
        <v>89100</v>
      </c>
      <c r="AA218" s="7">
        <f>IFERROR($Y218*($F218/($C218)),0)</f>
        <v>13000</v>
      </c>
      <c r="AB218" s="7">
        <f>IFERROR($Y218*($H218/($C218)),0)</f>
        <v>0</v>
      </c>
      <c r="AC218" s="7">
        <v>51673.544999999998</v>
      </c>
      <c r="AD218" s="7">
        <v>7539.35</v>
      </c>
      <c r="AE218" s="7">
        <v>2400</v>
      </c>
      <c r="AF218" s="7">
        <v>0</v>
      </c>
      <c r="AG218" s="7">
        <f t="shared" si="3"/>
        <v>104500</v>
      </c>
      <c r="AH218" s="7">
        <v>61612.894999999997</v>
      </c>
    </row>
    <row r="219" spans="1:34" x14ac:dyDescent="0.35">
      <c r="A219" t="s">
        <v>19</v>
      </c>
      <c r="B219" s="9">
        <v>102911</v>
      </c>
      <c r="C219" s="10">
        <v>7471937</v>
      </c>
      <c r="D219" s="30">
        <v>7475137</v>
      </c>
      <c r="E219" s="10">
        <v>7423937</v>
      </c>
      <c r="F219" s="10">
        <v>48000</v>
      </c>
      <c r="G219" s="10">
        <v>3200</v>
      </c>
      <c r="H219" s="10">
        <v>0</v>
      </c>
      <c r="I219" s="6">
        <v>72.605814733118905</v>
      </c>
      <c r="J219" s="6">
        <v>72.139392290425704</v>
      </c>
      <c r="K219" s="6">
        <v>0.46642244269320099</v>
      </c>
      <c r="L219" s="6">
        <v>3.10948295128801E-2</v>
      </c>
      <c r="M219" s="6">
        <v>0</v>
      </c>
      <c r="N219" s="6">
        <v>50.137840150425198</v>
      </c>
      <c r="O219" s="9">
        <v>102911</v>
      </c>
      <c r="P219" s="7">
        <v>5159735.2677204097</v>
      </c>
      <c r="Q219" s="4">
        <v>22.467974582693699</v>
      </c>
      <c r="R219" s="8">
        <v>0.44812410178189699</v>
      </c>
      <c r="S219" s="5">
        <v>49.8157528085191</v>
      </c>
      <c r="T219" s="5">
        <v>0.32208734190617699</v>
      </c>
      <c r="U219" s="5">
        <v>0</v>
      </c>
      <c r="V219" s="7">
        <v>5126588.9372775098</v>
      </c>
      <c r="W219" s="7">
        <v>33146.330442906503</v>
      </c>
      <c r="X219" s="7">
        <v>0</v>
      </c>
      <c r="Y219" s="7">
        <f>IF($R219&gt;0,$P219,$C219)</f>
        <v>5159735.2677204097</v>
      </c>
      <c r="Z219" s="7">
        <f>IFERROR($Y219*($E219/($C219)),0)</f>
        <v>5126588.9372775033</v>
      </c>
      <c r="AA219" s="7">
        <f>IFERROR($Y219*($F219/($C219)),0)</f>
        <v>33146.330442906525</v>
      </c>
      <c r="AB219" s="7">
        <f>IFERROR($Y219*($H219/($C219)),0)</f>
        <v>0</v>
      </c>
      <c r="AC219" s="7">
        <v>2973165.25417409</v>
      </c>
      <c r="AD219" s="7">
        <v>19223.214340363698</v>
      </c>
      <c r="AE219" s="7">
        <v>3200</v>
      </c>
      <c r="AF219" s="7">
        <v>0</v>
      </c>
      <c r="AG219" s="7">
        <f t="shared" si="3"/>
        <v>5162935.2677204097</v>
      </c>
      <c r="AH219" s="7">
        <v>2995588.4685144499</v>
      </c>
    </row>
    <row r="220" spans="1:34" x14ac:dyDescent="0.35">
      <c r="A220" t="s">
        <v>96</v>
      </c>
      <c r="B220" s="9">
        <v>17430</v>
      </c>
      <c r="C220" s="10">
        <v>706000</v>
      </c>
      <c r="D220" s="30">
        <v>722000</v>
      </c>
      <c r="E220" s="10">
        <v>690000</v>
      </c>
      <c r="F220" s="10">
        <v>16000</v>
      </c>
      <c r="G220" s="10">
        <v>16000</v>
      </c>
      <c r="H220" s="10">
        <v>0</v>
      </c>
      <c r="I220" s="6">
        <v>40.504876649454999</v>
      </c>
      <c r="J220" s="6">
        <v>39.586919104991402</v>
      </c>
      <c r="K220" s="6">
        <v>0.91795754446356903</v>
      </c>
      <c r="L220" s="6">
        <v>0.91795754446356903</v>
      </c>
      <c r="M220" s="6">
        <v>0</v>
      </c>
      <c r="N220" s="6">
        <v>40.798881009725299</v>
      </c>
      <c r="O220" s="9">
        <v>17430</v>
      </c>
      <c r="P220" s="7">
        <v>711124.49599951098</v>
      </c>
      <c r="Q220" s="4">
        <v>-0.29400436027029297</v>
      </c>
      <c r="R220" s="8">
        <v>-7.2061868608653797E-3</v>
      </c>
      <c r="S220" s="5">
        <v>39.874260476926899</v>
      </c>
      <c r="T220" s="5">
        <v>0.92462053279830603</v>
      </c>
      <c r="U220" s="5">
        <v>0</v>
      </c>
      <c r="V220" s="7">
        <v>695008.36011283705</v>
      </c>
      <c r="W220" s="7">
        <v>16116.135886674499</v>
      </c>
      <c r="X220" s="7">
        <v>0</v>
      </c>
      <c r="Y220" s="7">
        <f>IF($R220&gt;0,$P220,$C220)</f>
        <v>706000</v>
      </c>
      <c r="Z220" s="7">
        <f>IFERROR($Y220*($E220/($C220)),0)</f>
        <v>690000</v>
      </c>
      <c r="AA220" s="7">
        <f>IFERROR($Y220*($F220/($C220)),0)</f>
        <v>16000</v>
      </c>
      <c r="AB220" s="7">
        <f>IFERROR($Y220*($H220/($C220)),0)</f>
        <v>0</v>
      </c>
      <c r="AC220" s="7">
        <v>400165.5</v>
      </c>
      <c r="AD220" s="7">
        <v>9279.2000000000007</v>
      </c>
      <c r="AE220" s="7">
        <v>16000</v>
      </c>
      <c r="AF220" s="7">
        <v>0</v>
      </c>
      <c r="AG220" s="7">
        <f t="shared" si="3"/>
        <v>722000</v>
      </c>
      <c r="AH220" s="7">
        <v>425444.7</v>
      </c>
    </row>
    <row r="221" spans="1:34" x14ac:dyDescent="0.35">
      <c r="A221" t="s">
        <v>144</v>
      </c>
      <c r="B221" s="9">
        <v>12773</v>
      </c>
      <c r="C221" s="10">
        <v>630842</v>
      </c>
      <c r="D221" s="30">
        <v>632459</v>
      </c>
      <c r="E221" s="10">
        <v>514806</v>
      </c>
      <c r="F221" s="10">
        <v>116036</v>
      </c>
      <c r="G221" s="10">
        <v>1617</v>
      </c>
      <c r="H221" s="10">
        <v>0</v>
      </c>
      <c r="I221" s="6">
        <v>49.388710561340297</v>
      </c>
      <c r="J221" s="6">
        <v>40.304235496750998</v>
      </c>
      <c r="K221" s="6">
        <v>9.0844750645893697</v>
      </c>
      <c r="L221" s="6">
        <v>0.126595161669146</v>
      </c>
      <c r="M221" s="6">
        <v>0</v>
      </c>
      <c r="N221" s="6">
        <v>43.300407033212601</v>
      </c>
      <c r="O221" s="9">
        <v>12773</v>
      </c>
      <c r="P221" s="7">
        <v>553076.09903522395</v>
      </c>
      <c r="Q221" s="4">
        <v>6.0883035281277502</v>
      </c>
      <c r="R221" s="8">
        <v>0.14060615004052601</v>
      </c>
      <c r="S221" s="5">
        <v>35.335804120746602</v>
      </c>
      <c r="T221" s="5">
        <v>7.9646029124659696</v>
      </c>
      <c r="U221" s="5">
        <v>0</v>
      </c>
      <c r="V221" s="7">
        <v>451344.22603429703</v>
      </c>
      <c r="W221" s="7">
        <v>101731.873000928</v>
      </c>
      <c r="X221" s="7">
        <v>0</v>
      </c>
      <c r="Y221" s="7">
        <f>IF($R221&gt;0,$P221,$C221)</f>
        <v>553076.09903522395</v>
      </c>
      <c r="Z221" s="7">
        <f>IFERROR($Y221*($E221/($C221)),0)</f>
        <v>451344.22603429621</v>
      </c>
      <c r="AA221" s="7">
        <f>IFERROR($Y221*($F221/($C221)),0)</f>
        <v>101731.87300092772</v>
      </c>
      <c r="AB221" s="7">
        <f>IFERROR($Y221*($H221/($C221)),0)</f>
        <v>0</v>
      </c>
      <c r="AC221" s="7">
        <v>261757.08388858999</v>
      </c>
      <c r="AD221" s="7">
        <v>58999.399746888099</v>
      </c>
      <c r="AE221" s="7">
        <v>1617</v>
      </c>
      <c r="AF221" s="7">
        <v>0</v>
      </c>
      <c r="AG221" s="7">
        <f t="shared" si="3"/>
        <v>554693.09903522395</v>
      </c>
      <c r="AH221" s="7">
        <v>322373.48363547801</v>
      </c>
    </row>
    <row r="222" spans="1:34" x14ac:dyDescent="0.35">
      <c r="A222" t="s">
        <v>164</v>
      </c>
      <c r="B222" s="9">
        <v>11338</v>
      </c>
      <c r="C222" s="10">
        <v>119500</v>
      </c>
      <c r="D222" s="30">
        <v>122100</v>
      </c>
      <c r="E222" s="10">
        <v>111600</v>
      </c>
      <c r="F222" s="10">
        <v>7900</v>
      </c>
      <c r="G222" s="10">
        <v>2600</v>
      </c>
      <c r="H222" s="10">
        <v>0</v>
      </c>
      <c r="I222" s="6">
        <v>10.5397777385782</v>
      </c>
      <c r="J222" s="6">
        <v>9.8430058211324791</v>
      </c>
      <c r="K222" s="6">
        <v>0.69677191744575795</v>
      </c>
      <c r="L222" s="6">
        <v>0.229317339918857</v>
      </c>
      <c r="M222" s="6">
        <v>0</v>
      </c>
      <c r="N222" s="6">
        <v>35.459495037641503</v>
      </c>
      <c r="O222" s="9">
        <v>11338</v>
      </c>
      <c r="P222" s="7">
        <v>402039.75473678001</v>
      </c>
      <c r="Q222" s="4">
        <v>-24.919717299063301</v>
      </c>
      <c r="R222" s="8">
        <v>-0.70276571261407195</v>
      </c>
      <c r="S222" s="5">
        <v>33.115310846868603</v>
      </c>
      <c r="T222" s="5">
        <v>2.3441841907729599</v>
      </c>
      <c r="U222" s="5">
        <v>0</v>
      </c>
      <c r="V222" s="7">
        <v>375461.39438179601</v>
      </c>
      <c r="W222" s="7">
        <v>26578.360354983801</v>
      </c>
      <c r="X222" s="7">
        <v>0</v>
      </c>
      <c r="Y222" s="7">
        <f>IF($R222&gt;0,$P222,$C222)</f>
        <v>119500</v>
      </c>
      <c r="Z222" s="7">
        <f>IFERROR($Y222*($E222/($C222)),0)</f>
        <v>111600</v>
      </c>
      <c r="AA222" s="7">
        <f>IFERROR($Y222*($F222/($C222)),0)</f>
        <v>7899.9999999999991</v>
      </c>
      <c r="AB222" s="7">
        <f>IFERROR($Y222*($H222/($C222)),0)</f>
        <v>0</v>
      </c>
      <c r="AC222" s="7">
        <v>64722.42</v>
      </c>
      <c r="AD222" s="7">
        <v>4581.6049999999996</v>
      </c>
      <c r="AE222" s="7">
        <v>2600</v>
      </c>
      <c r="AF222" s="7">
        <v>0</v>
      </c>
      <c r="AG222" s="7">
        <f t="shared" si="3"/>
        <v>122100</v>
      </c>
      <c r="AH222" s="7">
        <v>71904.024999999994</v>
      </c>
    </row>
    <row r="223" spans="1:34" x14ac:dyDescent="0.35">
      <c r="A223" t="s">
        <v>182</v>
      </c>
      <c r="B223" s="9">
        <v>12805</v>
      </c>
      <c r="C223" s="10">
        <v>75904</v>
      </c>
      <c r="D223" s="30">
        <v>75904</v>
      </c>
      <c r="E223" s="10">
        <v>67314</v>
      </c>
      <c r="F223" s="10">
        <v>8590</v>
      </c>
      <c r="G223" s="10">
        <v>0</v>
      </c>
      <c r="H223" s="10">
        <v>0</v>
      </c>
      <c r="I223" s="6">
        <v>5.9276844982428702</v>
      </c>
      <c r="J223" s="6">
        <v>5.2568527918781696</v>
      </c>
      <c r="K223" s="6">
        <v>0.67083170636470102</v>
      </c>
      <c r="L223" s="6">
        <v>0</v>
      </c>
      <c r="M223" s="6">
        <v>0</v>
      </c>
      <c r="N223" s="6">
        <v>41.252244003480698</v>
      </c>
      <c r="O223" s="9">
        <v>12805</v>
      </c>
      <c r="P223" s="7">
        <v>528234.984464571</v>
      </c>
      <c r="Q223" s="4">
        <v>-35.3245595052379</v>
      </c>
      <c r="R223" s="8">
        <v>-0.85630637456370295</v>
      </c>
      <c r="S223" s="5">
        <v>36.5837578105278</v>
      </c>
      <c r="T223" s="5">
        <v>4.6684861929529404</v>
      </c>
      <c r="U223" s="5">
        <v>0</v>
      </c>
      <c r="V223" s="7">
        <v>468455.018763809</v>
      </c>
      <c r="W223" s="7">
        <v>59779.965700762303</v>
      </c>
      <c r="X223" s="7">
        <v>0</v>
      </c>
      <c r="Y223" s="7">
        <f>IF($R223&gt;0,$P223,$C223)</f>
        <v>75904</v>
      </c>
      <c r="Z223" s="7">
        <f>IFERROR($Y223*($E223/($C223)),0)</f>
        <v>67314</v>
      </c>
      <c r="AA223" s="7">
        <f>IFERROR($Y223*($F223/($C223)),0)</f>
        <v>8590</v>
      </c>
      <c r="AB223" s="7">
        <f>IFERROR($Y223*($H223/($C223)),0)</f>
        <v>0</v>
      </c>
      <c r="AC223" s="7">
        <v>39038.754300000001</v>
      </c>
      <c r="AD223" s="7">
        <v>4981.7704999999996</v>
      </c>
      <c r="AE223" s="7">
        <v>0</v>
      </c>
      <c r="AF223" s="7">
        <v>0</v>
      </c>
      <c r="AG223" s="7">
        <f t="shared" si="3"/>
        <v>75904</v>
      </c>
      <c r="AH223" s="7">
        <v>44020.524799999999</v>
      </c>
    </row>
    <row r="224" spans="1:34" x14ac:dyDescent="0.35">
      <c r="A224" t="s">
        <v>32</v>
      </c>
      <c r="B224" s="9">
        <v>21104</v>
      </c>
      <c r="C224" s="10">
        <v>374000</v>
      </c>
      <c r="D224" s="30">
        <v>374650</v>
      </c>
      <c r="E224" s="10">
        <v>364000</v>
      </c>
      <c r="F224" s="10">
        <v>10000</v>
      </c>
      <c r="G224" s="10">
        <v>650</v>
      </c>
      <c r="H224" s="10">
        <v>0</v>
      </c>
      <c r="I224" s="6">
        <v>17.721758908263801</v>
      </c>
      <c r="J224" s="6">
        <v>17.247915087187302</v>
      </c>
      <c r="K224" s="6">
        <v>0.47384382107657302</v>
      </c>
      <c r="L224" s="6">
        <v>3.07998483699773E-2</v>
      </c>
      <c r="M224" s="6">
        <v>0</v>
      </c>
      <c r="N224" s="6">
        <v>32.7488884152202</v>
      </c>
      <c r="O224" s="9">
        <v>21104</v>
      </c>
      <c r="P224" s="7">
        <v>691132.54111480794</v>
      </c>
      <c r="Q224" s="4">
        <v>-15.027129506956401</v>
      </c>
      <c r="R224" s="8">
        <v>-0.45885922344687702</v>
      </c>
      <c r="S224" s="5">
        <v>31.8732496875405</v>
      </c>
      <c r="T224" s="5">
        <v>0.87563872767968498</v>
      </c>
      <c r="U224" s="5">
        <v>0</v>
      </c>
      <c r="V224" s="7">
        <v>672653.06140585605</v>
      </c>
      <c r="W224" s="7">
        <v>18479.479708952102</v>
      </c>
      <c r="X224" s="7">
        <v>0</v>
      </c>
      <c r="Y224" s="7">
        <f>IF($R224&gt;0,$P224,$C224)</f>
        <v>374000</v>
      </c>
      <c r="Z224" s="7">
        <f>IFERROR($Y224*($E224/($C224)),0)</f>
        <v>364000</v>
      </c>
      <c r="AA224" s="7">
        <f>IFERROR($Y224*($F224/($C224)),0)</f>
        <v>10000</v>
      </c>
      <c r="AB224" s="7">
        <f>IFERROR($Y224*($H224/($C224)),0)</f>
        <v>0</v>
      </c>
      <c r="AC224" s="7">
        <v>211101.8</v>
      </c>
      <c r="AD224" s="7">
        <v>5799.5</v>
      </c>
      <c r="AE224" s="7">
        <v>650</v>
      </c>
      <c r="AF224" s="7">
        <v>0</v>
      </c>
      <c r="AG224" s="7">
        <f t="shared" si="3"/>
        <v>374650</v>
      </c>
      <c r="AH224" s="7">
        <v>217551.3</v>
      </c>
    </row>
    <row r="225" spans="1:34" x14ac:dyDescent="0.35">
      <c r="A225" t="s">
        <v>249</v>
      </c>
      <c r="B225" s="9">
        <v>17521</v>
      </c>
      <c r="C225" s="10">
        <v>380000</v>
      </c>
      <c r="D225" s="30">
        <v>382000</v>
      </c>
      <c r="E225" s="10">
        <v>365000</v>
      </c>
      <c r="F225" s="10">
        <v>0</v>
      </c>
      <c r="G225" s="10">
        <v>2000</v>
      </c>
      <c r="H225" s="10">
        <v>15000</v>
      </c>
      <c r="I225" s="6">
        <v>21.688259802522701</v>
      </c>
      <c r="J225" s="6">
        <v>20.832144284002101</v>
      </c>
      <c r="K225" s="6">
        <v>0</v>
      </c>
      <c r="L225" s="6">
        <v>0.11414873580275101</v>
      </c>
      <c r="M225" s="6">
        <v>0.85611551852063195</v>
      </c>
      <c r="N225" s="6">
        <v>17.0516376440134</v>
      </c>
      <c r="O225" s="9">
        <v>17521</v>
      </c>
      <c r="P225" s="7">
        <v>298761.74316075898</v>
      </c>
      <c r="Q225" s="4">
        <v>4.6366221585092804</v>
      </c>
      <c r="R225" s="8">
        <v>0.271916531145449</v>
      </c>
      <c r="S225" s="5">
        <v>16.378546684381298</v>
      </c>
      <c r="T225" s="5">
        <v>0</v>
      </c>
      <c r="U225" s="5">
        <v>0.67309095963210797</v>
      </c>
      <c r="V225" s="7">
        <v>286968.51645704499</v>
      </c>
      <c r="W225" s="7">
        <v>0</v>
      </c>
      <c r="X225" s="7">
        <v>11793.226703714199</v>
      </c>
      <c r="Y225" s="7">
        <f>IF($R225&gt;0,$P225,$C225)</f>
        <v>298761.74316075898</v>
      </c>
      <c r="Z225" s="7">
        <f>IFERROR($Y225*($E225/($C225)),0)</f>
        <v>286968.51645704481</v>
      </c>
      <c r="AA225" s="7">
        <f>IFERROR($Y225*($F225/($C225)),0)</f>
        <v>0</v>
      </c>
      <c r="AB225" s="7">
        <f>IFERROR($Y225*($H225/($C225)),0)</f>
        <v>11793.22670371417</v>
      </c>
      <c r="AC225" s="7">
        <v>166427.39111926299</v>
      </c>
      <c r="AD225" s="7">
        <v>0</v>
      </c>
      <c r="AE225" s="7">
        <v>2000</v>
      </c>
      <c r="AF225" s="7">
        <v>11793.226703714199</v>
      </c>
      <c r="AG225" s="7">
        <f t="shared" si="3"/>
        <v>300761.74316075898</v>
      </c>
      <c r="AH225" s="7">
        <v>180220.61782297699</v>
      </c>
    </row>
    <row r="226" spans="1:34" x14ac:dyDescent="0.35">
      <c r="A226" t="s">
        <v>74</v>
      </c>
      <c r="B226" s="9">
        <v>11966</v>
      </c>
      <c r="C226" s="10">
        <v>23105</v>
      </c>
      <c r="D226" s="30">
        <v>23605</v>
      </c>
      <c r="E226" s="10">
        <v>22605</v>
      </c>
      <c r="F226" s="10">
        <v>500</v>
      </c>
      <c r="G226" s="10">
        <v>500</v>
      </c>
      <c r="H226" s="10">
        <v>0</v>
      </c>
      <c r="I226" s="6">
        <v>1.9308875146247699</v>
      </c>
      <c r="J226" s="6">
        <v>1.8891024569613899</v>
      </c>
      <c r="K226" s="6">
        <v>4.1785057663379602E-2</v>
      </c>
      <c r="L226" s="6">
        <v>4.1785057663379602E-2</v>
      </c>
      <c r="M226" s="6">
        <v>0</v>
      </c>
      <c r="N226" s="6">
        <v>38.662822528640802</v>
      </c>
      <c r="O226" s="9">
        <v>11966</v>
      </c>
      <c r="P226" s="7">
        <v>462639.334377716</v>
      </c>
      <c r="Q226" s="4">
        <v>-36.731935014016102</v>
      </c>
      <c r="R226" s="8">
        <v>-0.95005828885890597</v>
      </c>
      <c r="S226" s="5">
        <v>37.826145996967099</v>
      </c>
      <c r="T226" s="5">
        <v>0.83667653167368194</v>
      </c>
      <c r="U226" s="5">
        <v>0</v>
      </c>
      <c r="V226" s="7">
        <v>452627.66299970902</v>
      </c>
      <c r="W226" s="7">
        <v>10011.671378007301</v>
      </c>
      <c r="X226" s="7">
        <v>0</v>
      </c>
      <c r="Y226" s="7">
        <f>IF($R226&gt;0,$P226,$C226)</f>
        <v>23105</v>
      </c>
      <c r="Z226" s="7">
        <f>IFERROR($Y226*($E226/($C226)),0)</f>
        <v>22605</v>
      </c>
      <c r="AA226" s="7">
        <f>IFERROR($Y226*($F226/($C226)),0)</f>
        <v>500</v>
      </c>
      <c r="AB226" s="7">
        <f>IFERROR($Y226*($H226/($C226)),0)</f>
        <v>0</v>
      </c>
      <c r="AC226" s="7">
        <v>13109.769749999999</v>
      </c>
      <c r="AD226" s="7">
        <v>289.97500000000002</v>
      </c>
      <c r="AE226" s="7">
        <v>500</v>
      </c>
      <c r="AF226" s="7">
        <v>0</v>
      </c>
      <c r="AG226" s="7">
        <f t="shared" si="3"/>
        <v>23605</v>
      </c>
      <c r="AH226" s="7">
        <v>13899.74475</v>
      </c>
    </row>
    <row r="227" spans="1:34" x14ac:dyDescent="0.35">
      <c r="A227" t="s">
        <v>140</v>
      </c>
      <c r="B227" s="9">
        <v>16092</v>
      </c>
      <c r="C227" s="10">
        <v>0</v>
      </c>
      <c r="D227" s="30">
        <v>0</v>
      </c>
      <c r="E227" s="10">
        <v>0</v>
      </c>
      <c r="F227" s="10">
        <v>0</v>
      </c>
      <c r="G227" s="10">
        <v>0</v>
      </c>
      <c r="H227" s="10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41.885259498784201</v>
      </c>
      <c r="O227" s="9">
        <v>16092</v>
      </c>
      <c r="P227" s="7">
        <v>674017.59585443605</v>
      </c>
      <c r="Q227" s="4">
        <v>-41.885259498784201</v>
      </c>
      <c r="R227" s="8">
        <v>-1</v>
      </c>
      <c r="S227" s="5" t="e">
        <v>#NUM!</v>
      </c>
      <c r="T227" s="5" t="e">
        <v>#NUM!</v>
      </c>
      <c r="U227" s="5" t="e">
        <v>#NUM!</v>
      </c>
      <c r="V227" s="7">
        <v>0</v>
      </c>
      <c r="W227" s="7">
        <v>0</v>
      </c>
      <c r="X227" s="7">
        <v>0</v>
      </c>
      <c r="Y227" s="7">
        <f>IF($R227&gt;0,$P227,$C227)</f>
        <v>0</v>
      </c>
      <c r="Z227" s="7">
        <f>IFERROR($Y227*($E227/($C227)),0)</f>
        <v>0</v>
      </c>
      <c r="AA227" s="7">
        <f>IFERROR($Y227*($F227/($C227)),0)</f>
        <v>0</v>
      </c>
      <c r="AB227" s="7">
        <f>IFERROR($Y227*($H227/($C227)),0)</f>
        <v>0</v>
      </c>
      <c r="AC227" s="7">
        <v>0</v>
      </c>
      <c r="AD227" s="7">
        <v>0</v>
      </c>
      <c r="AE227" s="7">
        <v>0</v>
      </c>
      <c r="AF227" s="7">
        <v>0</v>
      </c>
      <c r="AG227" s="7">
        <f t="shared" si="3"/>
        <v>0</v>
      </c>
      <c r="AH227" s="7">
        <v>0</v>
      </c>
    </row>
    <row r="228" spans="1:34" x14ac:dyDescent="0.35">
      <c r="A228" t="s">
        <v>112</v>
      </c>
      <c r="B228" s="9">
        <v>13639</v>
      </c>
      <c r="C228" s="10">
        <v>540000</v>
      </c>
      <c r="D228" s="30">
        <v>542100</v>
      </c>
      <c r="E228" s="10">
        <v>500000</v>
      </c>
      <c r="F228" s="10">
        <v>40000</v>
      </c>
      <c r="G228" s="10">
        <v>2100</v>
      </c>
      <c r="H228" s="10">
        <v>0</v>
      </c>
      <c r="I228" s="6">
        <v>39.592345479873899</v>
      </c>
      <c r="J228" s="6">
        <v>36.659579148031398</v>
      </c>
      <c r="K228" s="6">
        <v>2.9327663318425099</v>
      </c>
      <c r="L228" s="6">
        <v>0.153970232421732</v>
      </c>
      <c r="M228" s="6">
        <v>0</v>
      </c>
      <c r="N228" s="6">
        <v>55.625961541459702</v>
      </c>
      <c r="O228" s="9">
        <v>13639</v>
      </c>
      <c r="P228" s="7">
        <v>758682.48946396902</v>
      </c>
      <c r="Q228" s="4">
        <v>-16.0336160615858</v>
      </c>
      <c r="R228" s="8">
        <v>-0.28823980057649001</v>
      </c>
      <c r="S228" s="5">
        <v>51.505519945796003</v>
      </c>
      <c r="T228" s="5">
        <v>4.1204415956636797</v>
      </c>
      <c r="U228" s="5">
        <v>0</v>
      </c>
      <c r="V228" s="7">
        <v>702483.786540712</v>
      </c>
      <c r="W228" s="7">
        <v>56198.702923256998</v>
      </c>
      <c r="X228" s="7">
        <v>0</v>
      </c>
      <c r="Y228" s="7">
        <f>IF($R228&gt;0,$P228,$C228)</f>
        <v>540000</v>
      </c>
      <c r="Z228" s="7">
        <f>IFERROR($Y228*($E228/($C228)),0)</f>
        <v>500000</v>
      </c>
      <c r="AA228" s="7">
        <f>IFERROR($Y228*($F228/($C228)),0)</f>
        <v>40000</v>
      </c>
      <c r="AB228" s="7">
        <f>IFERROR($Y228*($H228/($C228)),0)</f>
        <v>0</v>
      </c>
      <c r="AC228" s="7">
        <v>289975</v>
      </c>
      <c r="AD228" s="7">
        <v>23198</v>
      </c>
      <c r="AE228" s="7">
        <v>2100</v>
      </c>
      <c r="AF228" s="7">
        <v>0</v>
      </c>
      <c r="AG228" s="7">
        <f t="shared" si="3"/>
        <v>542100</v>
      </c>
      <c r="AH228" s="7">
        <v>315273</v>
      </c>
    </row>
    <row r="229" spans="1:34" x14ac:dyDescent="0.35">
      <c r="A229" t="s">
        <v>187</v>
      </c>
      <c r="B229" s="9">
        <v>11321</v>
      </c>
      <c r="C229" s="10">
        <v>192547</v>
      </c>
      <c r="D229" s="30">
        <v>193350</v>
      </c>
      <c r="E229" s="10">
        <v>182402</v>
      </c>
      <c r="F229" s="10">
        <v>8034</v>
      </c>
      <c r="G229" s="10">
        <v>803</v>
      </c>
      <c r="H229" s="10">
        <v>2111</v>
      </c>
      <c r="I229" s="6">
        <v>17.007949827753698</v>
      </c>
      <c r="J229" s="6">
        <v>16.111827577069199</v>
      </c>
      <c r="K229" s="6">
        <v>0.70965462414980995</v>
      </c>
      <c r="L229" s="6">
        <v>7.0930129847186593E-2</v>
      </c>
      <c r="M229" s="6">
        <v>0.18646762653475801</v>
      </c>
      <c r="N229" s="6">
        <v>19.458467366923902</v>
      </c>
      <c r="O229" s="9">
        <v>11321</v>
      </c>
      <c r="P229" s="7">
        <v>220289.309060945</v>
      </c>
      <c r="Q229" s="4">
        <v>-2.4505175391701401</v>
      </c>
      <c r="R229" s="8">
        <v>-0.12593579406647501</v>
      </c>
      <c r="S229" s="5">
        <v>18.433231183356</v>
      </c>
      <c r="T229" s="5">
        <v>0.81190216843610297</v>
      </c>
      <c r="U229" s="5">
        <v>0.213334015131767</v>
      </c>
      <c r="V229" s="7">
        <v>208682.61022677299</v>
      </c>
      <c r="W229" s="7">
        <v>9191.5444488651192</v>
      </c>
      <c r="X229" s="7">
        <v>2415.1543853067301</v>
      </c>
      <c r="Y229" s="7">
        <f>IF($R229&gt;0,$P229,$C229)</f>
        <v>192547</v>
      </c>
      <c r="Z229" s="7">
        <f>IFERROR($Y229*($E229/($C229)),0)</f>
        <v>182402</v>
      </c>
      <c r="AA229" s="7">
        <f>IFERROR($Y229*($F229/($C229)),0)</f>
        <v>8033.9999999999991</v>
      </c>
      <c r="AB229" s="7">
        <f>IFERROR($Y229*($H229/($C229)),0)</f>
        <v>2111</v>
      </c>
      <c r="AC229" s="7">
        <v>105784.0399</v>
      </c>
      <c r="AD229" s="7">
        <v>4659.3182999999999</v>
      </c>
      <c r="AE229" s="7">
        <v>803</v>
      </c>
      <c r="AF229" s="7">
        <v>2111</v>
      </c>
      <c r="AG229" s="7">
        <f t="shared" si="3"/>
        <v>193350</v>
      </c>
      <c r="AH229" s="7">
        <v>113357.3582</v>
      </c>
    </row>
    <row r="230" spans="1:34" x14ac:dyDescent="0.35">
      <c r="A230" t="s">
        <v>80</v>
      </c>
      <c r="B230" s="9">
        <v>6984</v>
      </c>
      <c r="C230" s="10">
        <v>58500</v>
      </c>
      <c r="D230" s="30">
        <v>61500</v>
      </c>
      <c r="E230" s="10">
        <v>57500</v>
      </c>
      <c r="F230" s="10">
        <v>1000</v>
      </c>
      <c r="G230" s="10">
        <v>3000</v>
      </c>
      <c r="H230" s="10">
        <v>0</v>
      </c>
      <c r="I230" s="6">
        <v>8.3762886597938095</v>
      </c>
      <c r="J230" s="6">
        <v>8.2331042382588802</v>
      </c>
      <c r="K230" s="6">
        <v>0.14318442153493699</v>
      </c>
      <c r="L230" s="6">
        <v>0.42955326460481102</v>
      </c>
      <c r="M230" s="6">
        <v>0</v>
      </c>
      <c r="N230" s="6">
        <v>36.129843124058297</v>
      </c>
      <c r="O230" s="9">
        <v>6984</v>
      </c>
      <c r="P230" s="7">
        <v>252330.82437842301</v>
      </c>
      <c r="Q230" s="4">
        <v>-27.753554464264401</v>
      </c>
      <c r="R230" s="8">
        <v>-0.76816149931699595</v>
      </c>
      <c r="S230" s="5">
        <v>35.512238968091403</v>
      </c>
      <c r="T230" s="5">
        <v>0.61760415596680796</v>
      </c>
      <c r="U230" s="5">
        <v>0</v>
      </c>
      <c r="V230" s="7">
        <v>248017.476953151</v>
      </c>
      <c r="W230" s="7">
        <v>4313.3474252721899</v>
      </c>
      <c r="X230" s="7">
        <v>0</v>
      </c>
      <c r="Y230" s="7">
        <f>IF($R230&gt;0,$P230,$C230)</f>
        <v>58500</v>
      </c>
      <c r="Z230" s="7">
        <f>IFERROR($Y230*($E230/($C230)),0)</f>
        <v>57500</v>
      </c>
      <c r="AA230" s="7">
        <f>IFERROR($Y230*($F230/($C230)),0)</f>
        <v>1000.0000000000001</v>
      </c>
      <c r="AB230" s="7">
        <f>IFERROR($Y230*($H230/($C230)),0)</f>
        <v>0</v>
      </c>
      <c r="AC230" s="7">
        <v>33347.125</v>
      </c>
      <c r="AD230" s="7">
        <v>579.95000000000005</v>
      </c>
      <c r="AE230" s="7">
        <v>3000</v>
      </c>
      <c r="AF230" s="7">
        <v>0</v>
      </c>
      <c r="AG230" s="7">
        <f t="shared" si="3"/>
        <v>61500</v>
      </c>
      <c r="AH230" s="7">
        <v>36927.074999999997</v>
      </c>
    </row>
    <row r="231" spans="1:34" x14ac:dyDescent="0.35">
      <c r="A231" t="s">
        <v>155</v>
      </c>
      <c r="B231" s="9">
        <v>11839</v>
      </c>
      <c r="C231" s="10">
        <v>10500</v>
      </c>
      <c r="D231" s="30">
        <v>10500</v>
      </c>
      <c r="E231" s="10">
        <v>0</v>
      </c>
      <c r="F231" s="10">
        <v>0</v>
      </c>
      <c r="G231" s="10">
        <v>0</v>
      </c>
      <c r="H231" s="10">
        <v>10500</v>
      </c>
      <c r="I231" s="6">
        <v>0.88689923135399995</v>
      </c>
      <c r="J231" s="6">
        <v>0</v>
      </c>
      <c r="K231" s="6">
        <v>0</v>
      </c>
      <c r="L231" s="6">
        <v>0</v>
      </c>
      <c r="M231" s="6">
        <v>0.88689923135399995</v>
      </c>
      <c r="N231" s="6">
        <v>35.187770254357098</v>
      </c>
      <c r="O231" s="9">
        <v>11839</v>
      </c>
      <c r="P231" s="7">
        <v>416588.012041334</v>
      </c>
      <c r="Q231" s="4">
        <v>-34.300871023003097</v>
      </c>
      <c r="R231" s="8">
        <v>-0.97479524207010004</v>
      </c>
      <c r="S231" s="5">
        <v>0</v>
      </c>
      <c r="T231" s="5">
        <v>0</v>
      </c>
      <c r="U231" s="5">
        <v>35.187770254357098</v>
      </c>
      <c r="V231" s="7">
        <v>0</v>
      </c>
      <c r="W231" s="7">
        <v>0</v>
      </c>
      <c r="X231" s="7">
        <v>416588.012041334</v>
      </c>
      <c r="Y231" s="7">
        <f>IF($R231&gt;0,$P231,$C231)</f>
        <v>10500</v>
      </c>
      <c r="Z231" s="7">
        <f>IFERROR($Y231*($E231/($C231)),0)</f>
        <v>0</v>
      </c>
      <c r="AA231" s="7">
        <f>IFERROR($Y231*($F231/($C231)),0)</f>
        <v>0</v>
      </c>
      <c r="AB231" s="7">
        <f>IFERROR($Y231*($H231/($C231)),0)</f>
        <v>10500</v>
      </c>
      <c r="AC231" s="7">
        <v>0</v>
      </c>
      <c r="AD231" s="7">
        <v>0</v>
      </c>
      <c r="AE231" s="7">
        <v>0</v>
      </c>
      <c r="AF231" s="7">
        <v>10500</v>
      </c>
      <c r="AG231" s="7">
        <f t="shared" si="3"/>
        <v>10500</v>
      </c>
      <c r="AH231" s="7">
        <v>10500</v>
      </c>
    </row>
    <row r="232" spans="1:34" x14ac:dyDescent="0.35">
      <c r="A232" t="s">
        <v>70</v>
      </c>
      <c r="B232" s="9">
        <v>18604</v>
      </c>
      <c r="C232" s="10">
        <v>327055</v>
      </c>
      <c r="D232" s="30">
        <v>329055</v>
      </c>
      <c r="E232" s="10">
        <v>307055</v>
      </c>
      <c r="F232" s="10">
        <v>20000</v>
      </c>
      <c r="G232" s="10">
        <v>2000</v>
      </c>
      <c r="H232" s="10">
        <v>0</v>
      </c>
      <c r="I232" s="6">
        <v>17.579821543754001</v>
      </c>
      <c r="J232" s="6">
        <v>16.504783917437098</v>
      </c>
      <c r="K232" s="6">
        <v>1.0750376263169199</v>
      </c>
      <c r="L232" s="6">
        <v>0.10750376263169199</v>
      </c>
      <c r="M232" s="6">
        <v>0</v>
      </c>
      <c r="N232" s="6">
        <v>29.7205691759339</v>
      </c>
      <c r="O232" s="9">
        <v>18604</v>
      </c>
      <c r="P232" s="7">
        <v>552921.46894907299</v>
      </c>
      <c r="Q232" s="4">
        <v>-12.140747632179799</v>
      </c>
      <c r="R232" s="8">
        <v>-0.40849647125906202</v>
      </c>
      <c r="S232" s="5">
        <v>27.903103050913099</v>
      </c>
      <c r="T232" s="5">
        <v>1.8174661250208</v>
      </c>
      <c r="U232" s="5">
        <v>0</v>
      </c>
      <c r="V232" s="7">
        <v>519109.32915918698</v>
      </c>
      <c r="W232" s="7">
        <v>33812.139789886904</v>
      </c>
      <c r="X232" s="7">
        <v>0</v>
      </c>
      <c r="Y232" s="7">
        <f>IF($R232&gt;0,$P232,$C232)</f>
        <v>327055</v>
      </c>
      <c r="Z232" s="7">
        <f>IFERROR($Y232*($E232/($C232)),0)</f>
        <v>307055</v>
      </c>
      <c r="AA232" s="7">
        <f>IFERROR($Y232*($F232/($C232)),0)</f>
        <v>20000</v>
      </c>
      <c r="AB232" s="7">
        <f>IFERROR($Y232*($H232/($C232)),0)</f>
        <v>0</v>
      </c>
      <c r="AC232" s="7">
        <v>178076.54725</v>
      </c>
      <c r="AD232" s="7">
        <v>11599</v>
      </c>
      <c r="AE232" s="7">
        <v>2000</v>
      </c>
      <c r="AF232" s="7">
        <v>0</v>
      </c>
      <c r="AG232" s="7">
        <f t="shared" si="3"/>
        <v>329055</v>
      </c>
      <c r="AH232" s="7">
        <v>191675.54725</v>
      </c>
    </row>
    <row r="233" spans="1:34" x14ac:dyDescent="0.35">
      <c r="A233" t="s">
        <v>125</v>
      </c>
      <c r="B233" s="9">
        <v>47269</v>
      </c>
      <c r="C233" s="10">
        <v>2424000</v>
      </c>
      <c r="D233" s="30">
        <v>2428600</v>
      </c>
      <c r="E233" s="10">
        <v>2400000</v>
      </c>
      <c r="F233" s="10">
        <v>24000</v>
      </c>
      <c r="G233" s="10">
        <v>4600</v>
      </c>
      <c r="H233" s="10">
        <v>0</v>
      </c>
      <c r="I233" s="6">
        <v>51.280966383888</v>
      </c>
      <c r="J233" s="6">
        <v>50.7732340434534</v>
      </c>
      <c r="K233" s="6">
        <v>0.50773234043453397</v>
      </c>
      <c r="L233" s="6">
        <v>9.7315365249952407E-2</v>
      </c>
      <c r="M233" s="6">
        <v>0</v>
      </c>
      <c r="N233" s="6">
        <v>33.763264374130799</v>
      </c>
      <c r="O233" s="9">
        <v>47269</v>
      </c>
      <c r="P233" s="7">
        <v>1595955.74370079</v>
      </c>
      <c r="Q233" s="4">
        <v>17.517702009757201</v>
      </c>
      <c r="R233" s="8">
        <v>0.51883910914665998</v>
      </c>
      <c r="S233" s="5">
        <v>33.428974627852298</v>
      </c>
      <c r="T233" s="5">
        <v>0.33428974627852298</v>
      </c>
      <c r="U233" s="5">
        <v>0</v>
      </c>
      <c r="V233" s="7">
        <v>1580154.2016839499</v>
      </c>
      <c r="W233" s="7">
        <v>15801.542016839499</v>
      </c>
      <c r="X233" s="7">
        <v>0</v>
      </c>
      <c r="Y233" s="7">
        <f>IF($R233&gt;0,$P233,$C233)</f>
        <v>1595955.74370079</v>
      </c>
      <c r="Z233" s="7">
        <f>IFERROR($Y233*($E233/($C233)),0)</f>
        <v>1580154.2016839504</v>
      </c>
      <c r="AA233" s="7">
        <f>IFERROR($Y233*($F233/($C233)),0)</f>
        <v>15801.542016839505</v>
      </c>
      <c r="AB233" s="7">
        <f>IFERROR($Y233*($H233/($C233)),0)</f>
        <v>0</v>
      </c>
      <c r="AC233" s="7">
        <v>916410.42926660599</v>
      </c>
      <c r="AD233" s="7">
        <v>9164.1042926660593</v>
      </c>
      <c r="AE233" s="7">
        <v>4600</v>
      </c>
      <c r="AF233" s="7">
        <v>0</v>
      </c>
      <c r="AG233" s="7">
        <f t="shared" si="3"/>
        <v>1600555.74370079</v>
      </c>
      <c r="AH233" s="7">
        <v>930174.53355927195</v>
      </c>
    </row>
    <row r="234" spans="1:34" x14ac:dyDescent="0.35">
      <c r="A234" t="s">
        <v>173</v>
      </c>
      <c r="B234" s="9">
        <v>59003</v>
      </c>
      <c r="C234" s="10">
        <v>4180000</v>
      </c>
      <c r="D234" s="30">
        <v>4196000</v>
      </c>
      <c r="E234" s="10">
        <v>3750000</v>
      </c>
      <c r="F234" s="10">
        <v>400000</v>
      </c>
      <c r="G234" s="10">
        <v>16000</v>
      </c>
      <c r="H234" s="10">
        <v>30000</v>
      </c>
      <c r="I234" s="6">
        <v>70.843855397183205</v>
      </c>
      <c r="J234" s="6">
        <v>63.556090368286398</v>
      </c>
      <c r="K234" s="6">
        <v>6.7793163059505401</v>
      </c>
      <c r="L234" s="6">
        <v>0.27117265223802201</v>
      </c>
      <c r="M234" s="6">
        <v>0.50844872294629095</v>
      </c>
      <c r="N234" s="6">
        <v>49.290562774275898</v>
      </c>
      <c r="O234" s="9">
        <v>59003</v>
      </c>
      <c r="P234" s="7">
        <v>2908291.0753706</v>
      </c>
      <c r="Q234" s="4">
        <v>21.5532926229073</v>
      </c>
      <c r="R234" s="8">
        <v>0.43727016714354899</v>
      </c>
      <c r="S234" s="5">
        <v>44.2200024888839</v>
      </c>
      <c r="T234" s="5">
        <v>4.7168002654809502</v>
      </c>
      <c r="U234" s="5">
        <v>0.35376001991107098</v>
      </c>
      <c r="V234" s="7">
        <v>2609112.8068516199</v>
      </c>
      <c r="W234" s="7">
        <v>278305.36606417299</v>
      </c>
      <c r="X234" s="7">
        <v>20872.902454812898</v>
      </c>
      <c r="Y234" s="7">
        <f>IF($R234&gt;0,$P234,$C234)</f>
        <v>2908291.0753706</v>
      </c>
      <c r="Z234" s="7">
        <f>IFERROR($Y234*($E234/($C234)),0)</f>
        <v>2609112.8068516147</v>
      </c>
      <c r="AA234" s="7">
        <f>IFERROR($Y234*($F234/($C234)),0)</f>
        <v>278305.36606417224</v>
      </c>
      <c r="AB234" s="7">
        <f>IFERROR($Y234*($H234/($C234)),0)</f>
        <v>20872.90245481292</v>
      </c>
      <c r="AC234" s="7">
        <v>1513154.9723336</v>
      </c>
      <c r="AD234" s="7">
        <v>161403.19704891701</v>
      </c>
      <c r="AE234" s="7">
        <v>16000</v>
      </c>
      <c r="AF234" s="7">
        <v>20872.902454812898</v>
      </c>
      <c r="AG234" s="7">
        <f t="shared" si="3"/>
        <v>2924291.0753706</v>
      </c>
      <c r="AH234" s="7">
        <v>1711431.07183733</v>
      </c>
    </row>
    <row r="235" spans="1:34" x14ac:dyDescent="0.35">
      <c r="A235" t="s">
        <v>44</v>
      </c>
      <c r="B235" s="9">
        <v>14927</v>
      </c>
      <c r="C235" s="10">
        <v>561905</v>
      </c>
      <c r="D235" s="30">
        <v>581905</v>
      </c>
      <c r="E235" s="10">
        <v>499320</v>
      </c>
      <c r="F235" s="10">
        <v>62585</v>
      </c>
      <c r="G235" s="10">
        <v>20000</v>
      </c>
      <c r="H235" s="10">
        <v>0</v>
      </c>
      <c r="I235" s="6">
        <v>37.643531855027803</v>
      </c>
      <c r="J235" s="6">
        <v>33.450793863468903</v>
      </c>
      <c r="K235" s="6">
        <v>4.1927379915589196</v>
      </c>
      <c r="L235" s="6">
        <v>1.3398539559188001</v>
      </c>
      <c r="M235" s="6">
        <v>0</v>
      </c>
      <c r="N235" s="6">
        <v>22.1253236526668</v>
      </c>
      <c r="O235" s="9">
        <v>14927</v>
      </c>
      <c r="P235" s="7">
        <v>330264.70616335701</v>
      </c>
      <c r="Q235" s="4">
        <v>15.518208202361</v>
      </c>
      <c r="R235" s="8">
        <v>0.70137768133803402</v>
      </c>
      <c r="S235" s="5">
        <v>19.661004273408501</v>
      </c>
      <c r="T235" s="5">
        <v>2.4643193792583298</v>
      </c>
      <c r="U235" s="5">
        <v>0</v>
      </c>
      <c r="V235" s="7">
        <v>293479.810789168</v>
      </c>
      <c r="W235" s="7">
        <v>36784.895374189102</v>
      </c>
      <c r="X235" s="7">
        <v>0</v>
      </c>
      <c r="Y235" s="7">
        <f>IF($R235&gt;0,$P235,$C235)</f>
        <v>330264.70616335701</v>
      </c>
      <c r="Z235" s="7">
        <f>IFERROR($Y235*($E235/($C235)),0)</f>
        <v>293479.81078916794</v>
      </c>
      <c r="AA235" s="7">
        <f>IFERROR($Y235*($F235/($C235)),0)</f>
        <v>36784.895374189051</v>
      </c>
      <c r="AB235" s="7">
        <f>IFERROR($Y235*($H235/($C235)),0)</f>
        <v>0</v>
      </c>
      <c r="AC235" s="7">
        <v>170203.616267178</v>
      </c>
      <c r="AD235" s="7">
        <v>21333.400072261</v>
      </c>
      <c r="AE235" s="7">
        <v>20000</v>
      </c>
      <c r="AF235" s="7">
        <v>0</v>
      </c>
      <c r="AG235" s="7">
        <f t="shared" si="3"/>
        <v>350264.70616335701</v>
      </c>
      <c r="AH235" s="7">
        <v>211537.016339439</v>
      </c>
    </row>
    <row r="236" spans="1:34" x14ac:dyDescent="0.35">
      <c r="A236" t="s">
        <v>12</v>
      </c>
      <c r="B236" s="9">
        <v>49179</v>
      </c>
      <c r="C236" s="10">
        <v>1802657</v>
      </c>
      <c r="D236" s="30">
        <v>1827319</v>
      </c>
      <c r="E236" s="10">
        <v>896910</v>
      </c>
      <c r="F236" s="10">
        <v>822800</v>
      </c>
      <c r="G236" s="10">
        <v>24662</v>
      </c>
      <c r="H236" s="10">
        <v>82947</v>
      </c>
      <c r="I236" s="6">
        <v>36.6550153520812</v>
      </c>
      <c r="J236" s="6">
        <v>18.2376624168853</v>
      </c>
      <c r="K236" s="6">
        <v>16.730718396063399</v>
      </c>
      <c r="L236" s="6">
        <v>0.50147420647024099</v>
      </c>
      <c r="M236" s="6">
        <v>1.6866345391325599</v>
      </c>
      <c r="N236" s="6">
        <v>31.7140297287396</v>
      </c>
      <c r="O236" s="9">
        <v>49179</v>
      </c>
      <c r="P236" s="7">
        <v>1559664.26802968</v>
      </c>
      <c r="Q236" s="4">
        <v>4.9409856233415796</v>
      </c>
      <c r="R236" s="8">
        <v>0.15579810152173801</v>
      </c>
      <c r="S236" s="5">
        <v>15.779280475433699</v>
      </c>
      <c r="T236" s="5">
        <v>14.4754679680089</v>
      </c>
      <c r="U236" s="5">
        <v>1.45928128529707</v>
      </c>
      <c r="V236" s="7">
        <v>776009.23450135195</v>
      </c>
      <c r="W236" s="7">
        <v>711889.03919870802</v>
      </c>
      <c r="X236" s="7">
        <v>71765.994329624693</v>
      </c>
      <c r="Y236" s="7">
        <f>IF($R236&gt;0,$P236,$C236)</f>
        <v>1559664.26802968</v>
      </c>
      <c r="Z236" s="7">
        <f>IFERROR($Y236*($E236/($C236)),0)</f>
        <v>776009.23450135021</v>
      </c>
      <c r="AA236" s="7">
        <f>IFERROR($Y236*($F236/($C236)),0)</f>
        <v>711889.03919870546</v>
      </c>
      <c r="AB236" s="7">
        <f>IFERROR($Y236*($H236/($C236)),0)</f>
        <v>71765.994329624475</v>
      </c>
      <c r="AC236" s="7">
        <v>450046.555549059</v>
      </c>
      <c r="AD236" s="7">
        <v>412860.04828329099</v>
      </c>
      <c r="AE236" s="7">
        <v>24662</v>
      </c>
      <c r="AF236" s="7">
        <v>71765.994329624693</v>
      </c>
      <c r="AG236" s="7">
        <f t="shared" si="3"/>
        <v>1584326.26802968</v>
      </c>
      <c r="AH236" s="7">
        <v>959334.59816197504</v>
      </c>
    </row>
    <row r="237" spans="1:34" x14ac:dyDescent="0.35">
      <c r="A237" t="s">
        <v>15</v>
      </c>
      <c r="B237" s="9">
        <v>77744</v>
      </c>
      <c r="C237" s="10">
        <v>495977</v>
      </c>
      <c r="D237" s="30">
        <v>505927</v>
      </c>
      <c r="E237" s="10">
        <v>195977</v>
      </c>
      <c r="F237" s="10">
        <v>300000</v>
      </c>
      <c r="G237" s="10">
        <v>9950</v>
      </c>
      <c r="H237" s="10">
        <v>0</v>
      </c>
      <c r="I237" s="6">
        <v>6.3796177196954096</v>
      </c>
      <c r="J237" s="6">
        <v>2.5207990327227798</v>
      </c>
      <c r="K237" s="6">
        <v>3.8588186869726302</v>
      </c>
      <c r="L237" s="6">
        <v>0.12798415311792499</v>
      </c>
      <c r="M237" s="6">
        <v>0</v>
      </c>
      <c r="N237" s="6">
        <v>19.947975377812</v>
      </c>
      <c r="O237" s="9">
        <v>77744</v>
      </c>
      <c r="P237" s="7">
        <v>1550835.39777262</v>
      </c>
      <c r="Q237" s="4">
        <v>-13.5683576581166</v>
      </c>
      <c r="R237" s="8">
        <v>-0.68018720702896895</v>
      </c>
      <c r="S237" s="5">
        <v>7.8821081836808196</v>
      </c>
      <c r="T237" s="5">
        <v>12.065867194131201</v>
      </c>
      <c r="U237" s="5">
        <v>0</v>
      </c>
      <c r="V237" s="7">
        <v>612786.61863208096</v>
      </c>
      <c r="W237" s="7">
        <v>938048.779140534</v>
      </c>
      <c r="X237" s="7">
        <v>0</v>
      </c>
      <c r="Y237" s="7">
        <f>IF($R237&gt;0,$P237,$C237)</f>
        <v>495977</v>
      </c>
      <c r="Z237" s="7">
        <f>IFERROR($Y237*($E237/($C237)),0)</f>
        <v>195977</v>
      </c>
      <c r="AA237" s="7">
        <f>IFERROR($Y237*($F237/($C237)),0)</f>
        <v>300000</v>
      </c>
      <c r="AB237" s="7">
        <f>IFERROR($Y237*($H237/($C237)),0)</f>
        <v>0</v>
      </c>
      <c r="AC237" s="7">
        <v>113656.86115</v>
      </c>
      <c r="AD237" s="7">
        <v>173985</v>
      </c>
      <c r="AE237" s="7">
        <v>9950</v>
      </c>
      <c r="AF237" s="7">
        <v>0</v>
      </c>
      <c r="AG237" s="7">
        <f t="shared" si="3"/>
        <v>505927</v>
      </c>
      <c r="AH237" s="7">
        <v>297591.86115000001</v>
      </c>
    </row>
    <row r="238" spans="1:34" x14ac:dyDescent="0.35">
      <c r="A238" t="s">
        <v>165</v>
      </c>
      <c r="B238" s="9">
        <v>9043</v>
      </c>
      <c r="C238" s="10">
        <v>138000</v>
      </c>
      <c r="D238" s="30">
        <v>143000</v>
      </c>
      <c r="E238" s="10">
        <v>130000</v>
      </c>
      <c r="F238" s="10">
        <v>8000</v>
      </c>
      <c r="G238" s="10">
        <v>5000</v>
      </c>
      <c r="H238" s="10">
        <v>0</v>
      </c>
      <c r="I238" s="6">
        <v>15.260422426186</v>
      </c>
      <c r="J238" s="6">
        <v>14.375760256552001</v>
      </c>
      <c r="K238" s="6">
        <v>0.88466216963397104</v>
      </c>
      <c r="L238" s="6">
        <v>0.552913856021232</v>
      </c>
      <c r="M238" s="6">
        <v>0</v>
      </c>
      <c r="N238" s="6">
        <v>36.906751480992497</v>
      </c>
      <c r="O238" s="9">
        <v>9043</v>
      </c>
      <c r="P238" s="7">
        <v>333747.75364261598</v>
      </c>
      <c r="Q238" s="4">
        <v>-21.6463290548065</v>
      </c>
      <c r="R238" s="8">
        <v>-0.58651407089986496</v>
      </c>
      <c r="S238" s="5">
        <v>34.767229656007501</v>
      </c>
      <c r="T238" s="5">
        <v>2.1395218249850698</v>
      </c>
      <c r="U238" s="5">
        <v>0</v>
      </c>
      <c r="V238" s="7">
        <v>314400.05777927599</v>
      </c>
      <c r="W238" s="7">
        <v>19347.695863339999</v>
      </c>
      <c r="X238" s="7">
        <v>0</v>
      </c>
      <c r="Y238" s="7">
        <f>IF($R238&gt;0,$P238,$C238)</f>
        <v>138000</v>
      </c>
      <c r="Z238" s="7">
        <f>IFERROR($Y238*($E238/($C238)),0)</f>
        <v>130000</v>
      </c>
      <c r="AA238" s="7">
        <f>IFERROR($Y238*($F238/($C238)),0)</f>
        <v>8000</v>
      </c>
      <c r="AB238" s="7">
        <f>IFERROR($Y238*($H238/($C238)),0)</f>
        <v>0</v>
      </c>
      <c r="AC238" s="7">
        <v>75393.5</v>
      </c>
      <c r="AD238" s="7">
        <v>4639.6000000000004</v>
      </c>
      <c r="AE238" s="7">
        <v>5000</v>
      </c>
      <c r="AF238" s="7">
        <v>0</v>
      </c>
      <c r="AG238" s="7">
        <f t="shared" si="3"/>
        <v>143000</v>
      </c>
      <c r="AH238" s="7">
        <v>85033.1</v>
      </c>
    </row>
    <row r="239" spans="1:34" x14ac:dyDescent="0.35">
      <c r="A239" t="s">
        <v>170</v>
      </c>
      <c r="B239" s="9">
        <v>57010</v>
      </c>
      <c r="C239" s="10">
        <v>1393000</v>
      </c>
      <c r="D239" s="30">
        <v>1393700</v>
      </c>
      <c r="E239" s="10">
        <v>1360000</v>
      </c>
      <c r="F239" s="10">
        <v>13000</v>
      </c>
      <c r="G239" s="10">
        <v>700</v>
      </c>
      <c r="H239" s="10">
        <v>20000</v>
      </c>
      <c r="I239" s="6">
        <v>24.434309770215801</v>
      </c>
      <c r="J239" s="6">
        <v>23.855463953692301</v>
      </c>
      <c r="K239" s="6">
        <v>0.22803017014558799</v>
      </c>
      <c r="L239" s="6">
        <v>1.2278547623223999E-2</v>
      </c>
      <c r="M239" s="6">
        <v>0.35081564637782803</v>
      </c>
      <c r="N239" s="6">
        <v>37.844289550933297</v>
      </c>
      <c r="O239" s="9">
        <v>57010</v>
      </c>
      <c r="P239" s="7">
        <v>2157502.9472987098</v>
      </c>
      <c r="Q239" s="4">
        <v>-13.409979780717601</v>
      </c>
      <c r="R239" s="8">
        <v>-0.35434618907747101</v>
      </c>
      <c r="S239" s="5">
        <v>36.947762949942103</v>
      </c>
      <c r="T239" s="5">
        <v>0.35317714584503501</v>
      </c>
      <c r="U239" s="5">
        <v>0.54334945514620703</v>
      </c>
      <c r="V239" s="7">
        <v>2106391.9657761999</v>
      </c>
      <c r="W239" s="7">
        <v>20134.629084625401</v>
      </c>
      <c r="X239" s="7">
        <v>30976.3524378853</v>
      </c>
      <c r="Y239" s="7">
        <f>IF($R239&gt;0,$P239,$C239)</f>
        <v>1393000</v>
      </c>
      <c r="Z239" s="7">
        <f>IFERROR($Y239*($E239/($C239)),0)</f>
        <v>1360000</v>
      </c>
      <c r="AA239" s="7">
        <f>IFERROR($Y239*($F239/($C239)),0)</f>
        <v>13000</v>
      </c>
      <c r="AB239" s="7">
        <f>IFERROR($Y239*($H239/($C239)),0)</f>
        <v>20000</v>
      </c>
      <c r="AC239" s="7">
        <v>788732</v>
      </c>
      <c r="AD239" s="7">
        <v>7539.35</v>
      </c>
      <c r="AE239" s="7">
        <v>700</v>
      </c>
      <c r="AF239" s="7">
        <v>20000</v>
      </c>
      <c r="AG239" s="7">
        <f t="shared" si="3"/>
        <v>1393700</v>
      </c>
      <c r="AH239" s="7">
        <v>816971.35</v>
      </c>
    </row>
    <row r="240" spans="1:34" x14ac:dyDescent="0.35">
      <c r="A240" t="s">
        <v>177</v>
      </c>
      <c r="B240" s="9">
        <v>24985</v>
      </c>
      <c r="C240" s="10">
        <v>740000</v>
      </c>
      <c r="D240" s="30">
        <v>745000</v>
      </c>
      <c r="E240" s="10">
        <v>710000</v>
      </c>
      <c r="F240" s="10">
        <v>30000</v>
      </c>
      <c r="G240" s="10">
        <v>5000</v>
      </c>
      <c r="H240" s="10">
        <v>0</v>
      </c>
      <c r="I240" s="6">
        <v>29.617770662397401</v>
      </c>
      <c r="J240" s="6">
        <v>28.417050230138098</v>
      </c>
      <c r="K240" s="6">
        <v>1.2007204322593601</v>
      </c>
      <c r="L240" s="6">
        <v>0.20012007204322599</v>
      </c>
      <c r="M240" s="6">
        <v>0</v>
      </c>
      <c r="N240" s="6">
        <v>25.666082476065</v>
      </c>
      <c r="O240" s="9">
        <v>24985</v>
      </c>
      <c r="P240" s="7">
        <v>641267.07066448499</v>
      </c>
      <c r="Q240" s="4">
        <v>3.9516881863324</v>
      </c>
      <c r="R240" s="8">
        <v>0.15396538174524901</v>
      </c>
      <c r="S240" s="5">
        <v>24.6255656189273</v>
      </c>
      <c r="T240" s="5">
        <v>1.0405168571377701</v>
      </c>
      <c r="U240" s="5">
        <v>0</v>
      </c>
      <c r="V240" s="7">
        <v>615269.75698889804</v>
      </c>
      <c r="W240" s="7">
        <v>25997.3136755872</v>
      </c>
      <c r="X240" s="7">
        <v>0</v>
      </c>
      <c r="Y240" s="7">
        <f>IF($R240&gt;0,$P240,$C240)</f>
        <v>641267.07066448499</v>
      </c>
      <c r="Z240" s="7">
        <f>IFERROR($Y240*($E240/($C240)),0)</f>
        <v>615269.75698889769</v>
      </c>
      <c r="AA240" s="7">
        <f>IFERROR($Y240*($F240/($C240)),0)</f>
        <v>25997.313675587229</v>
      </c>
      <c r="AB240" s="7">
        <f>IFERROR($Y240*($H240/($C240)),0)</f>
        <v>0</v>
      </c>
      <c r="AC240" s="7">
        <v>356825.69556571101</v>
      </c>
      <c r="AD240" s="7">
        <v>15077.142066156801</v>
      </c>
      <c r="AE240" s="7">
        <v>5000</v>
      </c>
      <c r="AF240" s="7">
        <v>0</v>
      </c>
      <c r="AG240" s="7">
        <f t="shared" si="3"/>
        <v>646267.07066448499</v>
      </c>
      <c r="AH240" s="7">
        <v>376902.83763186802</v>
      </c>
    </row>
    <row r="241" spans="1:34" x14ac:dyDescent="0.35">
      <c r="A241" t="s">
        <v>275</v>
      </c>
      <c r="B241" s="9">
        <v>134249</v>
      </c>
      <c r="C241" s="10">
        <v>6662817</v>
      </c>
      <c r="D241" s="30">
        <v>6682817</v>
      </c>
      <c r="E241" s="10">
        <v>6642817</v>
      </c>
      <c r="F241" s="10">
        <v>20000</v>
      </c>
      <c r="G241" s="10">
        <v>20000</v>
      </c>
      <c r="H241" s="10">
        <v>0</v>
      </c>
      <c r="I241" s="6">
        <v>49.630291473307103</v>
      </c>
      <c r="J241" s="6">
        <v>49.481314572175599</v>
      </c>
      <c r="K241" s="6">
        <v>0.14897690113147999</v>
      </c>
      <c r="L241" s="6">
        <v>0.14897690113147999</v>
      </c>
      <c r="M241" s="6">
        <v>0</v>
      </c>
      <c r="N241" s="6">
        <v>34.898542221809301</v>
      </c>
      <c r="O241" s="9">
        <v>134249</v>
      </c>
      <c r="P241" s="7">
        <v>4685094.39473568</v>
      </c>
      <c r="Q241" s="4">
        <v>14.731749251497799</v>
      </c>
      <c r="R241" s="8">
        <v>0.42213079153465</v>
      </c>
      <c r="S241" s="5">
        <v>34.793786103723498</v>
      </c>
      <c r="T241" s="5">
        <v>0.104756118085817</v>
      </c>
      <c r="U241" s="5">
        <v>0</v>
      </c>
      <c r="V241" s="7">
        <v>4671030.9906387702</v>
      </c>
      <c r="W241" s="7">
        <v>14063.404096902799</v>
      </c>
      <c r="X241" s="7">
        <v>0</v>
      </c>
      <c r="Y241" s="7">
        <f>IF($R241&gt;0,$P241,$C241)</f>
        <v>4685094.39473568</v>
      </c>
      <c r="Z241" s="7">
        <f>IFERROR($Y241*($E241/($C241)),0)</f>
        <v>4671030.9906387776</v>
      </c>
      <c r="AA241" s="7">
        <f>IFERROR($Y241*($F241/($C241)),0)</f>
        <v>14063.404096902796</v>
      </c>
      <c r="AB241" s="7">
        <f>IFERROR($Y241*($H241/($C241)),0)</f>
        <v>0</v>
      </c>
      <c r="AC241" s="7">
        <v>2708964.4230209598</v>
      </c>
      <c r="AD241" s="7">
        <v>8156.07120599877</v>
      </c>
      <c r="AE241" s="7">
        <v>20000</v>
      </c>
      <c r="AF241" s="7">
        <v>0</v>
      </c>
      <c r="AG241" s="7">
        <f t="shared" si="3"/>
        <v>4705094.39473568</v>
      </c>
      <c r="AH241" s="7">
        <v>2737120.49422696</v>
      </c>
    </row>
    <row r="242" spans="1:34" x14ac:dyDescent="0.35">
      <c r="A242" t="s">
        <v>2</v>
      </c>
      <c r="B242" s="9">
        <v>50323</v>
      </c>
      <c r="C242" s="10">
        <v>138560</v>
      </c>
      <c r="D242" s="30">
        <v>140860</v>
      </c>
      <c r="E242" s="10">
        <v>121800</v>
      </c>
      <c r="F242" s="10">
        <v>8960</v>
      </c>
      <c r="G242" s="10">
        <v>2300</v>
      </c>
      <c r="H242" s="10">
        <v>7800</v>
      </c>
      <c r="I242" s="6">
        <v>2.75341295232796</v>
      </c>
      <c r="J242" s="6">
        <v>2.4203644456808999</v>
      </c>
      <c r="K242" s="6">
        <v>0.178049798302963</v>
      </c>
      <c r="L242" s="6">
        <v>4.57047473322338E-2</v>
      </c>
      <c r="M242" s="6">
        <v>0.15499870834409701</v>
      </c>
      <c r="N242" s="6">
        <v>36.2209150615735</v>
      </c>
      <c r="O242" s="9">
        <v>50323</v>
      </c>
      <c r="P242" s="7">
        <v>1822745.10864356</v>
      </c>
      <c r="Q242" s="4">
        <v>-33.467502109245501</v>
      </c>
      <c r="R242" s="8">
        <v>-0.92398278873829298</v>
      </c>
      <c r="S242" s="5">
        <v>31.839690058455901</v>
      </c>
      <c r="T242" s="5">
        <v>2.34223007326572</v>
      </c>
      <c r="U242" s="5">
        <v>2.0389949298518601</v>
      </c>
      <c r="V242" s="7">
        <v>1602268.7228116801</v>
      </c>
      <c r="W242" s="7">
        <v>117868.043976951</v>
      </c>
      <c r="X242" s="7">
        <v>102608.341854935</v>
      </c>
      <c r="Y242" s="7">
        <f>IF($R242&gt;0,$P242,$C242)</f>
        <v>138560</v>
      </c>
      <c r="Z242" s="7">
        <f>IFERROR($Y242*($E242/($C242)),0)</f>
        <v>121800</v>
      </c>
      <c r="AA242" s="7">
        <f>IFERROR($Y242*($F242/($C242)),0)</f>
        <v>8960</v>
      </c>
      <c r="AB242" s="7">
        <f>IFERROR($Y242*($H242/($C242)),0)</f>
        <v>7800</v>
      </c>
      <c r="AC242" s="7">
        <v>70637.91</v>
      </c>
      <c r="AD242" s="7">
        <v>5196.3519999999999</v>
      </c>
      <c r="AE242" s="7">
        <v>2300</v>
      </c>
      <c r="AF242" s="7">
        <v>7800</v>
      </c>
      <c r="AG242" s="7">
        <f t="shared" si="3"/>
        <v>140860</v>
      </c>
      <c r="AH242" s="7">
        <v>85934.262000000002</v>
      </c>
    </row>
    <row r="243" spans="1:34" x14ac:dyDescent="0.35">
      <c r="A243" t="s">
        <v>13</v>
      </c>
      <c r="B243" s="9">
        <v>32868</v>
      </c>
      <c r="C243" s="10">
        <v>214952</v>
      </c>
      <c r="D243" s="30">
        <v>254952</v>
      </c>
      <c r="E243" s="10">
        <v>118652</v>
      </c>
      <c r="F243" s="10">
        <v>74000</v>
      </c>
      <c r="G243" s="10">
        <v>40000</v>
      </c>
      <c r="H243" s="10">
        <v>22300</v>
      </c>
      <c r="I243" s="6">
        <v>6.5398563952780799</v>
      </c>
      <c r="J243" s="6">
        <v>3.6099549714007502</v>
      </c>
      <c r="K243" s="6">
        <v>2.25142996227334</v>
      </c>
      <c r="L243" s="6">
        <v>1.2169891687964001</v>
      </c>
      <c r="M243" s="6">
        <v>0.67847146160399197</v>
      </c>
      <c r="N243" s="6">
        <v>32.034553930379403</v>
      </c>
      <c r="O243" s="9">
        <v>32868</v>
      </c>
      <c r="P243" s="7">
        <v>1052911.71858371</v>
      </c>
      <c r="Q243" s="4">
        <v>-25.494697535101299</v>
      </c>
      <c r="R243" s="8">
        <v>-0.79584993099978496</v>
      </c>
      <c r="S243" s="5">
        <v>17.682849626648601</v>
      </c>
      <c r="T243" s="5">
        <v>11.0283086030745</v>
      </c>
      <c r="U243" s="5">
        <v>3.3233957006562398</v>
      </c>
      <c r="V243" s="7">
        <v>581199.90152868698</v>
      </c>
      <c r="W243" s="7">
        <v>362478.44716585398</v>
      </c>
      <c r="X243" s="7">
        <v>109233.369889169</v>
      </c>
      <c r="Y243" s="7">
        <f>IF($R243&gt;0,$P243,$C243)</f>
        <v>214952</v>
      </c>
      <c r="Z243" s="7">
        <f>IFERROR($Y243*($E243/($C243)),0)</f>
        <v>118652</v>
      </c>
      <c r="AA243" s="7">
        <f>IFERROR($Y243*($F243/($C243)),0)</f>
        <v>74000</v>
      </c>
      <c r="AB243" s="7">
        <f>IFERROR($Y243*($H243/($C243)),0)</f>
        <v>22300</v>
      </c>
      <c r="AC243" s="7">
        <v>68812.227400000003</v>
      </c>
      <c r="AD243" s="7">
        <v>42916.3</v>
      </c>
      <c r="AE243" s="7">
        <v>40000</v>
      </c>
      <c r="AF243" s="7">
        <v>22300</v>
      </c>
      <c r="AG243" s="7">
        <f t="shared" si="3"/>
        <v>254952</v>
      </c>
      <c r="AH243" s="7">
        <v>174028.52739999999</v>
      </c>
    </row>
    <row r="244" spans="1:34" x14ac:dyDescent="0.35">
      <c r="A244" t="s">
        <v>33</v>
      </c>
      <c r="B244" s="9">
        <v>248016</v>
      </c>
      <c r="C244" s="10">
        <v>11443920</v>
      </c>
      <c r="D244" s="30">
        <v>11477151</v>
      </c>
      <c r="E244" s="10">
        <v>9060150</v>
      </c>
      <c r="F244" s="10">
        <v>389910</v>
      </c>
      <c r="G244" s="10">
        <v>33231</v>
      </c>
      <c r="H244" s="10">
        <v>1993860</v>
      </c>
      <c r="I244" s="6">
        <v>46.141861815366802</v>
      </c>
      <c r="J244" s="6">
        <v>36.530506096380897</v>
      </c>
      <c r="K244" s="6">
        <v>1.5721163150764501</v>
      </c>
      <c r="L244" s="6">
        <v>0.13398732339849001</v>
      </c>
      <c r="M244" s="6">
        <v>8.0392394039094306</v>
      </c>
      <c r="N244" s="6">
        <v>35.578997881194098</v>
      </c>
      <c r="O244" s="9">
        <v>248016</v>
      </c>
      <c r="P244" s="7">
        <v>8824160.7385022491</v>
      </c>
      <c r="Q244" s="4">
        <v>10.562863934172601</v>
      </c>
      <c r="R244" s="8">
        <v>0.296884807420497</v>
      </c>
      <c r="S244" s="5">
        <v>28.1678880709845</v>
      </c>
      <c r="T244" s="5">
        <v>1.2122250997784301</v>
      </c>
      <c r="U244" s="5">
        <v>6.1988847104311997</v>
      </c>
      <c r="V244" s="7">
        <v>6986086.9278132999</v>
      </c>
      <c r="W244" s="7">
        <v>300651.22034664801</v>
      </c>
      <c r="X244" s="7">
        <v>1537422.5903423</v>
      </c>
      <c r="Y244" s="7">
        <f>IF($R244&gt;0,$P244,$C244)</f>
        <v>8824160.7385022491</v>
      </c>
      <c r="Z244" s="7">
        <f>IFERROR($Y244*($E244/($C244)),0)</f>
        <v>6986086.9278132981</v>
      </c>
      <c r="AA244" s="7">
        <f>IFERROR($Y244*($F244/($C244)),0)</f>
        <v>300651.22034664801</v>
      </c>
      <c r="AB244" s="7">
        <f>IFERROR($Y244*($H244/($C244)),0)</f>
        <v>1537422.5903423037</v>
      </c>
      <c r="AC244" s="7">
        <v>4051581.11378532</v>
      </c>
      <c r="AD244" s="7">
        <v>174362.67524003901</v>
      </c>
      <c r="AE244" s="7">
        <v>33231</v>
      </c>
      <c r="AF244" s="7">
        <v>1537422.5903423</v>
      </c>
      <c r="AG244" s="7">
        <f t="shared" si="3"/>
        <v>8857391.7385022491</v>
      </c>
      <c r="AH244" s="7">
        <v>5796597.3793676598</v>
      </c>
    </row>
    <row r="245" spans="1:34" x14ac:dyDescent="0.35">
      <c r="A245" t="s">
        <v>72</v>
      </c>
      <c r="B245" s="9">
        <v>9061</v>
      </c>
      <c r="C245" s="10">
        <v>30000</v>
      </c>
      <c r="D245" s="30">
        <v>31000</v>
      </c>
      <c r="E245" s="10">
        <v>28000</v>
      </c>
      <c r="F245" s="10">
        <v>2000</v>
      </c>
      <c r="G245" s="10">
        <v>1000</v>
      </c>
      <c r="H245" s="10">
        <v>0</v>
      </c>
      <c r="I245" s="6">
        <v>3.3108928374351598</v>
      </c>
      <c r="J245" s="6">
        <v>3.0901666482728198</v>
      </c>
      <c r="K245" s="6">
        <v>0.22072618916234399</v>
      </c>
      <c r="L245" s="6">
        <v>0.11036309458117199</v>
      </c>
      <c r="M245" s="6">
        <v>0</v>
      </c>
      <c r="N245" s="6">
        <v>25.364287161564899</v>
      </c>
      <c r="O245" s="9">
        <v>9061</v>
      </c>
      <c r="P245" s="7">
        <v>229825.80597093899</v>
      </c>
      <c r="Q245" s="4">
        <v>-22.053394324129702</v>
      </c>
      <c r="R245" s="8">
        <v>-0.86946635573294395</v>
      </c>
      <c r="S245" s="5">
        <v>23.673334684127202</v>
      </c>
      <c r="T245" s="5">
        <v>1.6909524774376601</v>
      </c>
      <c r="U245" s="5">
        <v>0</v>
      </c>
      <c r="V245" s="7">
        <v>214504.085572877</v>
      </c>
      <c r="W245" s="7">
        <v>15321.7203980626</v>
      </c>
      <c r="X245" s="7">
        <v>0</v>
      </c>
      <c r="Y245" s="7">
        <f>IF($R245&gt;0,$P245,$C245)</f>
        <v>30000</v>
      </c>
      <c r="Z245" s="7">
        <f>IFERROR($Y245*($E245/($C245)),0)</f>
        <v>28000</v>
      </c>
      <c r="AA245" s="7">
        <f>IFERROR($Y245*($F245/($C245)),0)</f>
        <v>2000</v>
      </c>
      <c r="AB245" s="7">
        <f>IFERROR($Y245*($H245/($C245)),0)</f>
        <v>0</v>
      </c>
      <c r="AC245" s="7">
        <v>16238.6</v>
      </c>
      <c r="AD245" s="7">
        <v>1159.9000000000001</v>
      </c>
      <c r="AE245" s="7">
        <v>1000</v>
      </c>
      <c r="AF245" s="7">
        <v>0</v>
      </c>
      <c r="AG245" s="7">
        <f t="shared" si="3"/>
        <v>31000</v>
      </c>
      <c r="AH245" s="7">
        <v>18398.5</v>
      </c>
    </row>
    <row r="246" spans="1:34" x14ac:dyDescent="0.35">
      <c r="A246" t="s">
        <v>56</v>
      </c>
      <c r="B246" s="9">
        <v>7490</v>
      </c>
      <c r="C246" s="10">
        <v>496980</v>
      </c>
      <c r="D246" s="30">
        <v>498480</v>
      </c>
      <c r="E246" s="10">
        <v>494480</v>
      </c>
      <c r="F246" s="10">
        <v>2500</v>
      </c>
      <c r="G246" s="10">
        <v>1500</v>
      </c>
      <c r="H246" s="10">
        <v>0</v>
      </c>
      <c r="I246" s="6">
        <v>66.352469959946603</v>
      </c>
      <c r="J246" s="6">
        <v>66.018691588785003</v>
      </c>
      <c r="K246" s="6">
        <v>0.33377837116154901</v>
      </c>
      <c r="L246" s="6">
        <v>0.200267022696929</v>
      </c>
      <c r="M246" s="6">
        <v>0</v>
      </c>
      <c r="N246" s="6">
        <v>34.3054976195886</v>
      </c>
      <c r="O246" s="9">
        <v>7490</v>
      </c>
      <c r="P246" s="7">
        <v>256948.177170718</v>
      </c>
      <c r="Q246" s="4">
        <v>32.046972340358003</v>
      </c>
      <c r="R246" s="8">
        <v>0.93416433411708</v>
      </c>
      <c r="S246" s="5">
        <v>34.1329278098397</v>
      </c>
      <c r="T246" s="5">
        <v>0.17256980974882599</v>
      </c>
      <c r="U246" s="5">
        <v>0</v>
      </c>
      <c r="V246" s="7">
        <v>255655.6292957</v>
      </c>
      <c r="W246" s="7">
        <v>1292.5478750187001</v>
      </c>
      <c r="X246" s="7">
        <v>0</v>
      </c>
      <c r="Y246" s="7">
        <f>IF($R246&gt;0,$P246,$C246)</f>
        <v>256948.177170718</v>
      </c>
      <c r="Z246" s="7">
        <f>IFERROR($Y246*($E246/($C246)),0)</f>
        <v>255655.6292956993</v>
      </c>
      <c r="AA246" s="7">
        <f>IFERROR($Y246*($F246/($C246)),0)</f>
        <v>1292.5478750187031</v>
      </c>
      <c r="AB246" s="7">
        <f>IFERROR($Y246*($H246/($C246)),0)</f>
        <v>0</v>
      </c>
      <c r="AC246" s="7">
        <v>148267.48221004099</v>
      </c>
      <c r="AD246" s="7">
        <v>749.61314011709806</v>
      </c>
      <c r="AE246" s="7">
        <v>1500</v>
      </c>
      <c r="AF246" s="7">
        <v>0</v>
      </c>
      <c r="AG246" s="7">
        <f t="shared" si="3"/>
        <v>258448.177170718</v>
      </c>
      <c r="AH246" s="7">
        <v>150517.09535015799</v>
      </c>
    </row>
    <row r="247" spans="1:34" x14ac:dyDescent="0.35">
      <c r="A247" t="s">
        <v>63</v>
      </c>
      <c r="B247" s="9">
        <v>14825</v>
      </c>
      <c r="C247" s="10">
        <v>1635000</v>
      </c>
      <c r="D247" s="30">
        <v>1673400</v>
      </c>
      <c r="E247" s="10">
        <v>1580000</v>
      </c>
      <c r="F247" s="10">
        <v>35000</v>
      </c>
      <c r="G247" s="10">
        <v>38400</v>
      </c>
      <c r="H247" s="10">
        <v>20000</v>
      </c>
      <c r="I247" s="6">
        <v>110.286677908938</v>
      </c>
      <c r="J247" s="6">
        <v>106.576728499157</v>
      </c>
      <c r="K247" s="6">
        <v>2.3608768971332199</v>
      </c>
      <c r="L247" s="6">
        <v>2.59021922428331</v>
      </c>
      <c r="M247" s="6">
        <v>1.34907251264755</v>
      </c>
      <c r="N247" s="6">
        <v>31.572829638880101</v>
      </c>
      <c r="O247" s="9">
        <v>14825</v>
      </c>
      <c r="P247" s="7">
        <v>468067.19939639798</v>
      </c>
      <c r="Q247" s="4">
        <v>78.713848270057497</v>
      </c>
      <c r="R247" s="8">
        <v>2.49308817645935</v>
      </c>
      <c r="S247" s="5">
        <v>30.510746684667001</v>
      </c>
      <c r="T247" s="5">
        <v>0.67587097086287795</v>
      </c>
      <c r="U247" s="5">
        <v>0.386211983350216</v>
      </c>
      <c r="V247" s="7">
        <v>452321.81960018899</v>
      </c>
      <c r="W247" s="7">
        <v>10019.7871430422</v>
      </c>
      <c r="X247" s="7">
        <v>5725.5926531669502</v>
      </c>
      <c r="Y247" s="7">
        <f>IF($R247&gt;0,$P247,$C247)</f>
        <v>468067.19939639798</v>
      </c>
      <c r="Z247" s="7">
        <f>IFERROR($Y247*($E247/($C247)),0)</f>
        <v>452321.81960018887</v>
      </c>
      <c r="AA247" s="7">
        <f>IFERROR($Y247*($F247/($C247)),0)</f>
        <v>10019.787143042158</v>
      </c>
      <c r="AB247" s="7">
        <f>IFERROR($Y247*($H247/($C247)),0)</f>
        <v>5725.5926531669475</v>
      </c>
      <c r="AC247" s="7">
        <v>262324.03927712998</v>
      </c>
      <c r="AD247" s="7">
        <v>5810.9755536072998</v>
      </c>
      <c r="AE247" s="7">
        <v>38400</v>
      </c>
      <c r="AF247" s="7">
        <v>5725.5926531669502</v>
      </c>
      <c r="AG247" s="7">
        <f t="shared" si="3"/>
        <v>506467.19939639798</v>
      </c>
      <c r="AH247" s="7">
        <v>312260.60748390399</v>
      </c>
    </row>
    <row r="248" spans="1:34" x14ac:dyDescent="0.35">
      <c r="A248" t="s">
        <v>51</v>
      </c>
      <c r="B248" s="9">
        <v>7525</v>
      </c>
      <c r="C248" s="10">
        <v>138000</v>
      </c>
      <c r="D248" s="30">
        <v>138500</v>
      </c>
      <c r="E248" s="10">
        <v>126000</v>
      </c>
      <c r="F248" s="10">
        <v>12000</v>
      </c>
      <c r="G248" s="10">
        <v>500</v>
      </c>
      <c r="H248" s="10">
        <v>0</v>
      </c>
      <c r="I248" s="6">
        <v>18.338870431893699</v>
      </c>
      <c r="J248" s="6">
        <v>16.744186046511601</v>
      </c>
      <c r="K248" s="6">
        <v>1.59468438538206</v>
      </c>
      <c r="L248" s="6">
        <v>6.6445182724252497E-2</v>
      </c>
      <c r="M248" s="6">
        <v>0</v>
      </c>
      <c r="N248" s="6">
        <v>18.146320473065401</v>
      </c>
      <c r="O248" s="9">
        <v>7525</v>
      </c>
      <c r="P248" s="7">
        <v>136551.061559817</v>
      </c>
      <c r="Q248" s="4">
        <v>0.192549958828273</v>
      </c>
      <c r="R248" s="8">
        <v>1.0610964306184001E-2</v>
      </c>
      <c r="S248" s="5">
        <v>16.5683795623641</v>
      </c>
      <c r="T248" s="5">
        <v>1.57794091070134</v>
      </c>
      <c r="U248" s="5">
        <v>0</v>
      </c>
      <c r="V248" s="7">
        <v>124677.05620679</v>
      </c>
      <c r="W248" s="7">
        <v>11874.0053530276</v>
      </c>
      <c r="X248" s="7">
        <v>0</v>
      </c>
      <c r="Y248" s="7">
        <f>IF($R248&gt;0,$P248,$C248)</f>
        <v>136551.061559817</v>
      </c>
      <c r="Z248" s="7">
        <f>IFERROR($Y248*($E248/($C248)),0)</f>
        <v>124677.05620678942</v>
      </c>
      <c r="AA248" s="7">
        <f>IFERROR($Y248*($F248/($C248)),0)</f>
        <v>11874.005353027565</v>
      </c>
      <c r="AB248" s="7">
        <f>IFERROR($Y248*($H248/($C248)),0)</f>
        <v>0</v>
      </c>
      <c r="AC248" s="7">
        <v>72306.458747127705</v>
      </c>
      <c r="AD248" s="7">
        <v>6886.3294044883496</v>
      </c>
      <c r="AE248" s="7">
        <v>500</v>
      </c>
      <c r="AF248" s="7">
        <v>0</v>
      </c>
      <c r="AG248" s="7">
        <f t="shared" si="3"/>
        <v>137051.061559817</v>
      </c>
      <c r="AH248" s="7">
        <v>79692.788151615998</v>
      </c>
    </row>
    <row r="249" spans="1:34" x14ac:dyDescent="0.35">
      <c r="A249" t="s">
        <v>3</v>
      </c>
      <c r="B249" s="9">
        <v>35119</v>
      </c>
      <c r="C249" s="10">
        <v>883800</v>
      </c>
      <c r="D249" s="30">
        <v>899800</v>
      </c>
      <c r="E249" s="10">
        <v>841800</v>
      </c>
      <c r="F249" s="10">
        <v>36600</v>
      </c>
      <c r="G249" s="10">
        <v>16000</v>
      </c>
      <c r="H249" s="10">
        <v>5400</v>
      </c>
      <c r="I249" s="6">
        <v>25.1658646316809</v>
      </c>
      <c r="J249" s="6">
        <v>23.969930806685799</v>
      </c>
      <c r="K249" s="6">
        <v>1.0421709046385099</v>
      </c>
      <c r="L249" s="6">
        <v>0.45559383809333998</v>
      </c>
      <c r="M249" s="6">
        <v>0.15376292035650199</v>
      </c>
      <c r="N249" s="6">
        <v>31.741355887021001</v>
      </c>
      <c r="O249" s="9">
        <v>35119</v>
      </c>
      <c r="P249" s="7">
        <v>1114724.67739629</v>
      </c>
      <c r="Q249" s="4">
        <v>-6.5754912553401104</v>
      </c>
      <c r="R249" s="8">
        <v>-0.20715848682534799</v>
      </c>
      <c r="S249" s="5">
        <v>30.2329411469725</v>
      </c>
      <c r="T249" s="5">
        <v>1.3144757020422799</v>
      </c>
      <c r="U249" s="5">
        <v>0.19393903800623799</v>
      </c>
      <c r="V249" s="7">
        <v>1061750.66014053</v>
      </c>
      <c r="W249" s="7">
        <v>46163.072180022798</v>
      </c>
      <c r="X249" s="7">
        <v>6810.9450757410796</v>
      </c>
      <c r="Y249" s="7">
        <f>IF($R249&gt;0,$P249,$C249)</f>
        <v>883800</v>
      </c>
      <c r="Z249" s="7">
        <f>IFERROR($Y249*($E249/($C249)),0)</f>
        <v>841800</v>
      </c>
      <c r="AA249" s="7">
        <f>IFERROR($Y249*($F249/($C249)),0)</f>
        <v>36600</v>
      </c>
      <c r="AB249" s="7">
        <f>IFERROR($Y249*($H249/($C249)),0)</f>
        <v>5400</v>
      </c>
      <c r="AC249" s="7">
        <v>488201.91</v>
      </c>
      <c r="AD249" s="7">
        <v>21226.17</v>
      </c>
      <c r="AE249" s="7">
        <v>16000</v>
      </c>
      <c r="AF249" s="7">
        <v>5400</v>
      </c>
      <c r="AG249" s="7">
        <f t="shared" si="3"/>
        <v>899800</v>
      </c>
      <c r="AH249" s="7">
        <v>530828.07999999996</v>
      </c>
    </row>
    <row r="250" spans="1:34" x14ac:dyDescent="0.35">
      <c r="A250" t="s">
        <v>223</v>
      </c>
      <c r="B250" s="9">
        <v>6752</v>
      </c>
      <c r="C250" s="10">
        <v>35030</v>
      </c>
      <c r="D250" s="30">
        <v>37710</v>
      </c>
      <c r="E250" s="10">
        <v>33020</v>
      </c>
      <c r="F250" s="10">
        <v>2010</v>
      </c>
      <c r="G250" s="10">
        <v>2680</v>
      </c>
      <c r="H250" s="10">
        <v>0</v>
      </c>
      <c r="I250" s="6">
        <v>5.1880924170616103</v>
      </c>
      <c r="J250" s="6">
        <v>4.8904028436019003</v>
      </c>
      <c r="K250" s="6">
        <v>0.29768957345971597</v>
      </c>
      <c r="L250" s="6">
        <v>0.39691943127962098</v>
      </c>
      <c r="M250" s="6">
        <v>0</v>
      </c>
      <c r="N250" s="6">
        <v>25.288992744569001</v>
      </c>
      <c r="O250" s="9">
        <v>6752</v>
      </c>
      <c r="P250" s="7">
        <v>170751.27901133001</v>
      </c>
      <c r="Q250" s="4">
        <v>-20.1009003275074</v>
      </c>
      <c r="R250" s="8">
        <v>-0.79484780317413795</v>
      </c>
      <c r="S250" s="5">
        <v>23.8379257900562</v>
      </c>
      <c r="T250" s="5">
        <v>1.4510669545128101</v>
      </c>
      <c r="U250" s="5">
        <v>0</v>
      </c>
      <c r="V250" s="7">
        <v>160953.67493446</v>
      </c>
      <c r="W250" s="7">
        <v>9797.6040768704897</v>
      </c>
      <c r="X250" s="7">
        <v>0</v>
      </c>
      <c r="Y250" s="7">
        <f>IF($R250&gt;0,$P250,$C250)</f>
        <v>35030</v>
      </c>
      <c r="Z250" s="7">
        <f>IFERROR($Y250*($E250/($C250)),0)</f>
        <v>33020</v>
      </c>
      <c r="AA250" s="7">
        <f>IFERROR($Y250*($F250/($C250)),0)</f>
        <v>2010</v>
      </c>
      <c r="AB250" s="7">
        <f>IFERROR($Y250*($H250/($C250)),0)</f>
        <v>0</v>
      </c>
      <c r="AC250" s="7">
        <v>19149.949000000001</v>
      </c>
      <c r="AD250" s="7">
        <v>1165.6994999999999</v>
      </c>
      <c r="AE250" s="7">
        <v>2680</v>
      </c>
      <c r="AF250" s="7">
        <v>0</v>
      </c>
      <c r="AG250" s="7">
        <f t="shared" si="3"/>
        <v>37710</v>
      </c>
      <c r="AH250" s="7">
        <v>22995.648499999999</v>
      </c>
    </row>
    <row r="251" spans="1:34" x14ac:dyDescent="0.35">
      <c r="A251" t="s">
        <v>162</v>
      </c>
      <c r="B251" s="9">
        <v>16088</v>
      </c>
      <c r="C251" s="10">
        <v>452000</v>
      </c>
      <c r="D251" s="30">
        <v>482000</v>
      </c>
      <c r="E251" s="10">
        <v>432000</v>
      </c>
      <c r="F251" s="10">
        <v>10000</v>
      </c>
      <c r="G251" s="10">
        <v>30000</v>
      </c>
      <c r="H251" s="10">
        <v>10000</v>
      </c>
      <c r="I251" s="6">
        <v>28.095474888115401</v>
      </c>
      <c r="J251" s="6">
        <v>26.852312282446501</v>
      </c>
      <c r="K251" s="6">
        <v>0.62158130283441104</v>
      </c>
      <c r="L251" s="6">
        <v>1.86474390850323</v>
      </c>
      <c r="M251" s="6">
        <v>0.62158130283441104</v>
      </c>
      <c r="N251" s="6">
        <v>35.033552297398103</v>
      </c>
      <c r="O251" s="9">
        <v>16088</v>
      </c>
      <c r="P251" s="7">
        <v>563619.78936053999</v>
      </c>
      <c r="Q251" s="4">
        <v>-6.9380774092827204</v>
      </c>
      <c r="R251" s="8">
        <v>-0.198040933742195</v>
      </c>
      <c r="S251" s="5">
        <v>33.483395116097299</v>
      </c>
      <c r="T251" s="5">
        <v>0.77507859065039997</v>
      </c>
      <c r="U251" s="5">
        <v>0.77507859065039997</v>
      </c>
      <c r="V251" s="7">
        <v>538680.86062777299</v>
      </c>
      <c r="W251" s="7">
        <v>12469.4643663836</v>
      </c>
      <c r="X251" s="7">
        <v>12469.4643663836</v>
      </c>
      <c r="Y251" s="7">
        <f>IF($R251&gt;0,$P251,$C251)</f>
        <v>452000</v>
      </c>
      <c r="Z251" s="7">
        <f>IFERROR($Y251*($E251/($C251)),0)</f>
        <v>432000</v>
      </c>
      <c r="AA251" s="7">
        <f>IFERROR($Y251*($F251/($C251)),0)</f>
        <v>10000</v>
      </c>
      <c r="AB251" s="7">
        <f>IFERROR($Y251*($H251/($C251)),0)</f>
        <v>10000</v>
      </c>
      <c r="AC251" s="7">
        <v>250538.4</v>
      </c>
      <c r="AD251" s="7">
        <v>5799.5</v>
      </c>
      <c r="AE251" s="7">
        <v>30000</v>
      </c>
      <c r="AF251" s="7">
        <v>10000</v>
      </c>
      <c r="AG251" s="7">
        <f t="shared" si="3"/>
        <v>482000</v>
      </c>
      <c r="AH251" s="7">
        <v>296337.90000000002</v>
      </c>
    </row>
    <row r="252" spans="1:34" x14ac:dyDescent="0.35">
      <c r="A252" t="s">
        <v>134</v>
      </c>
      <c r="B252" s="9">
        <v>69070</v>
      </c>
      <c r="C252" s="10">
        <v>2134000</v>
      </c>
      <c r="D252" s="30">
        <v>2145000</v>
      </c>
      <c r="E252" s="10">
        <v>2023000</v>
      </c>
      <c r="F252" s="10">
        <v>103000</v>
      </c>
      <c r="G252" s="10">
        <v>11000</v>
      </c>
      <c r="H252" s="10">
        <v>8000</v>
      </c>
      <c r="I252" s="6">
        <v>30.896192268712898</v>
      </c>
      <c r="J252" s="6">
        <v>29.289126972636499</v>
      </c>
      <c r="K252" s="6">
        <v>1.4912407702331001</v>
      </c>
      <c r="L252" s="6">
        <v>0.15925872303460301</v>
      </c>
      <c r="M252" s="6">
        <v>0.115824525843347</v>
      </c>
      <c r="N252" s="6">
        <v>17.751060709438999</v>
      </c>
      <c r="O252" s="9">
        <v>69070</v>
      </c>
      <c r="P252" s="7">
        <v>1226065.7632009501</v>
      </c>
      <c r="Q252" s="4">
        <v>13.145131559273899</v>
      </c>
      <c r="R252" s="8">
        <v>0.74052653948076796</v>
      </c>
      <c r="S252" s="5">
        <v>16.8277393698196</v>
      </c>
      <c r="T252" s="5">
        <v>0.85677565748463802</v>
      </c>
      <c r="U252" s="5">
        <v>6.6545682134729195E-2</v>
      </c>
      <c r="V252" s="7">
        <v>1162291.9582734399</v>
      </c>
      <c r="W252" s="7">
        <v>59177.494662463898</v>
      </c>
      <c r="X252" s="7">
        <v>4596.3102650457404</v>
      </c>
      <c r="Y252" s="7">
        <f>IF($R252&gt;0,$P252,$C252)</f>
        <v>1226065.7632009501</v>
      </c>
      <c r="Z252" s="7">
        <f>IFERROR($Y252*($E252/($C252)),0)</f>
        <v>1162291.9582734406</v>
      </c>
      <c r="AA252" s="7">
        <f>IFERROR($Y252*($F252/($C252)),0)</f>
        <v>59177.494662463854</v>
      </c>
      <c r="AB252" s="7">
        <f>IFERROR($Y252*($H252/($C252)),0)</f>
        <v>4596.3102650457358</v>
      </c>
      <c r="AC252" s="7">
        <v>674071.22120068304</v>
      </c>
      <c r="AD252" s="7">
        <v>34319.988029496002</v>
      </c>
      <c r="AE252" s="7">
        <v>11000</v>
      </c>
      <c r="AF252" s="7">
        <v>4596.3102650457404</v>
      </c>
      <c r="AG252" s="7">
        <f t="shared" si="3"/>
        <v>1237065.7632009501</v>
      </c>
      <c r="AH252" s="7">
        <v>723987.51949522505</v>
      </c>
    </row>
    <row r="253" spans="1:34" x14ac:dyDescent="0.35">
      <c r="A253" t="s">
        <v>24</v>
      </c>
      <c r="B253" s="9">
        <v>11822</v>
      </c>
      <c r="C253" s="10">
        <v>1013948</v>
      </c>
      <c r="D253" s="30">
        <v>1022348</v>
      </c>
      <c r="E253" s="10">
        <v>1005548</v>
      </c>
      <c r="F253" s="10">
        <v>8400</v>
      </c>
      <c r="G253" s="10">
        <v>8400</v>
      </c>
      <c r="H253" s="10">
        <v>0</v>
      </c>
      <c r="I253" s="6">
        <v>85.767890373879197</v>
      </c>
      <c r="J253" s="6">
        <v>85.057350702080896</v>
      </c>
      <c r="K253" s="6">
        <v>0.71053967179834199</v>
      </c>
      <c r="L253" s="6">
        <v>0.71053967179834199</v>
      </c>
      <c r="M253" s="6">
        <v>0</v>
      </c>
      <c r="N253" s="6">
        <v>29.167090435035199</v>
      </c>
      <c r="O253" s="9">
        <v>11822</v>
      </c>
      <c r="P253" s="7">
        <v>344813.34312298702</v>
      </c>
      <c r="Q253" s="4">
        <v>56.600799938843998</v>
      </c>
      <c r="R253" s="8">
        <v>1.9405706601045001</v>
      </c>
      <c r="S253" s="5">
        <v>28.9254571760769</v>
      </c>
      <c r="T253" s="5">
        <v>0.241633258958345</v>
      </c>
      <c r="U253" s="5">
        <v>0</v>
      </c>
      <c r="V253" s="7">
        <v>341956.75473558099</v>
      </c>
      <c r="W253" s="7">
        <v>2856.5883874055498</v>
      </c>
      <c r="X253" s="7">
        <v>0</v>
      </c>
      <c r="Y253" s="7">
        <f>IF($R253&gt;0,$P253,$C253)</f>
        <v>344813.34312298702</v>
      </c>
      <c r="Z253" s="7">
        <f>IFERROR($Y253*($E253/($C253)),0)</f>
        <v>341956.75473558146</v>
      </c>
      <c r="AA253" s="7">
        <f>IFERROR($Y253*($F253/($C253)),0)</f>
        <v>2856.5883874055585</v>
      </c>
      <c r="AB253" s="7">
        <f>IFERROR($Y253*($H253/($C253)),0)</f>
        <v>0</v>
      </c>
      <c r="AC253" s="7">
        <v>198317.81990890001</v>
      </c>
      <c r="AD253" s="7">
        <v>1656.67843527585</v>
      </c>
      <c r="AE253" s="7">
        <v>8400</v>
      </c>
      <c r="AF253" s="7">
        <v>0</v>
      </c>
      <c r="AG253" s="7">
        <f t="shared" si="3"/>
        <v>353213.34312298702</v>
      </c>
      <c r="AH253" s="7">
        <v>208374.49834417601</v>
      </c>
    </row>
    <row r="254" spans="1:34" x14ac:dyDescent="0.35">
      <c r="A254" t="s">
        <v>100</v>
      </c>
      <c r="B254" s="9">
        <v>37816</v>
      </c>
      <c r="C254" s="10">
        <v>1451000</v>
      </c>
      <c r="D254" s="30">
        <v>1491000</v>
      </c>
      <c r="E254" s="10">
        <v>1151000</v>
      </c>
      <c r="F254" s="10">
        <v>171600</v>
      </c>
      <c r="G254" s="10">
        <v>40000</v>
      </c>
      <c r="H254" s="10">
        <v>128400</v>
      </c>
      <c r="I254" s="6">
        <v>38.370002115506701</v>
      </c>
      <c r="J254" s="6">
        <v>30.436852126084201</v>
      </c>
      <c r="K254" s="6">
        <v>4.5377617939496497</v>
      </c>
      <c r="L254" s="6">
        <v>1.0577533319229999</v>
      </c>
      <c r="M254" s="6">
        <v>3.3953881954728198</v>
      </c>
      <c r="N254" s="6">
        <v>20.659341131812301</v>
      </c>
      <c r="O254" s="9">
        <v>37816</v>
      </c>
      <c r="P254" s="7">
        <v>781253.64424061496</v>
      </c>
      <c r="Q254" s="4">
        <v>17.7106609836943</v>
      </c>
      <c r="R254" s="8">
        <v>0.85727133652014298</v>
      </c>
      <c r="S254" s="5">
        <v>16.387940484297701</v>
      </c>
      <c r="T254" s="5">
        <v>2.4432411703783599</v>
      </c>
      <c r="U254" s="5">
        <v>1.8281594771362499</v>
      </c>
      <c r="V254" s="7">
        <v>619726.35735420301</v>
      </c>
      <c r="W254" s="7">
        <v>92393.608099028002</v>
      </c>
      <c r="X254" s="7">
        <v>69133.678787384604</v>
      </c>
      <c r="Y254" s="7">
        <f>IF($R254&gt;0,$P254,$C254)</f>
        <v>781253.64424061496</v>
      </c>
      <c r="Z254" s="7">
        <f>IFERROR($Y254*($E254/($C254)),0)</f>
        <v>619726.35735420254</v>
      </c>
      <c r="AA254" s="7">
        <f>IFERROR($Y254*($F254/($C254)),0)</f>
        <v>92393.60809902793</v>
      </c>
      <c r="AB254" s="7">
        <f>IFERROR($Y254*($H254/($C254)),0)</f>
        <v>69133.678787384531</v>
      </c>
      <c r="AC254" s="7">
        <v>359410.30094757001</v>
      </c>
      <c r="AD254" s="7">
        <v>53583.673017031302</v>
      </c>
      <c r="AE254" s="7">
        <v>40000</v>
      </c>
      <c r="AF254" s="7">
        <v>69133.678787384604</v>
      </c>
      <c r="AG254" s="7">
        <f t="shared" si="3"/>
        <v>821253.64424061496</v>
      </c>
      <c r="AH254" s="7">
        <v>522127.652751986</v>
      </c>
    </row>
    <row r="255" spans="1:34" x14ac:dyDescent="0.35">
      <c r="A255" t="s">
        <v>68</v>
      </c>
      <c r="B255" s="9">
        <v>27528</v>
      </c>
      <c r="C255" s="10">
        <v>648110</v>
      </c>
      <c r="D255" s="30">
        <v>650110</v>
      </c>
      <c r="E255" s="10">
        <v>598110</v>
      </c>
      <c r="F255" s="10">
        <v>50000</v>
      </c>
      <c r="G255" s="10">
        <v>2000</v>
      </c>
      <c r="H255" s="10">
        <v>0</v>
      </c>
      <c r="I255" s="6">
        <v>23.543664632374298</v>
      </c>
      <c r="J255" s="6">
        <v>21.727332170880601</v>
      </c>
      <c r="K255" s="6">
        <v>1.8163324614937499</v>
      </c>
      <c r="L255" s="6">
        <v>7.2653298459750104E-2</v>
      </c>
      <c r="M255" s="6">
        <v>0</v>
      </c>
      <c r="N255" s="6">
        <v>26.201479849651701</v>
      </c>
      <c r="O255" s="9">
        <v>27528</v>
      </c>
      <c r="P255" s="7">
        <v>721274.33730121295</v>
      </c>
      <c r="Q255" s="4">
        <v>-2.6578152172774301</v>
      </c>
      <c r="R255" s="8">
        <v>-0.101437599422948</v>
      </c>
      <c r="S255" s="5">
        <v>24.180103860263198</v>
      </c>
      <c r="T255" s="5">
        <v>2.0213759893885102</v>
      </c>
      <c r="U255" s="5">
        <v>0</v>
      </c>
      <c r="V255" s="7">
        <v>665629.89906532597</v>
      </c>
      <c r="W255" s="7">
        <v>55644.438235886897</v>
      </c>
      <c r="X255" s="7">
        <v>0</v>
      </c>
      <c r="Y255" s="7">
        <f>IF($R255&gt;0,$P255,$C255)</f>
        <v>648110</v>
      </c>
      <c r="Z255" s="7">
        <f>IFERROR($Y255*($E255/($C255)),0)</f>
        <v>598110</v>
      </c>
      <c r="AA255" s="7">
        <f>IFERROR($Y255*($F255/($C255)),0)</f>
        <v>50000.000000000007</v>
      </c>
      <c r="AB255" s="7">
        <f>IFERROR($Y255*($H255/($C255)),0)</f>
        <v>0</v>
      </c>
      <c r="AC255" s="7">
        <v>346873.89449999999</v>
      </c>
      <c r="AD255" s="7">
        <v>28997.5</v>
      </c>
      <c r="AE255" s="7">
        <v>2000</v>
      </c>
      <c r="AF255" s="7">
        <v>0</v>
      </c>
      <c r="AG255" s="7">
        <f t="shared" si="3"/>
        <v>650110</v>
      </c>
      <c r="AH255" s="7">
        <v>377871.39449999999</v>
      </c>
    </row>
    <row r="256" spans="1:34" x14ac:dyDescent="0.35">
      <c r="A256" t="s">
        <v>273</v>
      </c>
      <c r="B256" s="9">
        <v>6229</v>
      </c>
      <c r="C256" s="10">
        <v>102128</v>
      </c>
      <c r="D256" s="30">
        <v>102903</v>
      </c>
      <c r="E256" s="10">
        <v>101353</v>
      </c>
      <c r="F256" s="10">
        <v>775</v>
      </c>
      <c r="G256" s="10">
        <v>775</v>
      </c>
      <c r="H256" s="10">
        <v>0</v>
      </c>
      <c r="I256" s="6">
        <v>16.395569112217</v>
      </c>
      <c r="J256" s="6">
        <v>16.271151067587098</v>
      </c>
      <c r="K256" s="6">
        <v>0.12441804462995699</v>
      </c>
      <c r="L256" s="6">
        <v>0.12441804462995699</v>
      </c>
      <c r="M256" s="6">
        <v>0</v>
      </c>
      <c r="N256" s="6">
        <v>19.424657130585398</v>
      </c>
      <c r="O256" s="9">
        <v>6229</v>
      </c>
      <c r="P256" s="7">
        <v>120996.189266417</v>
      </c>
      <c r="Q256" s="4">
        <v>-3.0290880183683702</v>
      </c>
      <c r="R256" s="8">
        <v>-0.15594035961638</v>
      </c>
      <c r="S256" s="5">
        <v>19.277252801936999</v>
      </c>
      <c r="T256" s="5">
        <v>0.147404328648399</v>
      </c>
      <c r="U256" s="5">
        <v>0</v>
      </c>
      <c r="V256" s="7">
        <v>120078.007703266</v>
      </c>
      <c r="W256" s="7">
        <v>918.18156315087799</v>
      </c>
      <c r="X256" s="7">
        <v>0</v>
      </c>
      <c r="Y256" s="7">
        <f>IF($R256&gt;0,$P256,$C256)</f>
        <v>102128</v>
      </c>
      <c r="Z256" s="7">
        <f>IFERROR($Y256*($E256/($C256)),0)</f>
        <v>101353</v>
      </c>
      <c r="AA256" s="7">
        <f>IFERROR($Y256*($F256/($C256)),0)</f>
        <v>775</v>
      </c>
      <c r="AB256" s="7">
        <f>IFERROR($Y256*($H256/($C256)),0)</f>
        <v>0</v>
      </c>
      <c r="AC256" s="7">
        <v>58779.672350000001</v>
      </c>
      <c r="AD256" s="7">
        <v>449.46125000000001</v>
      </c>
      <c r="AE256" s="7">
        <v>775</v>
      </c>
      <c r="AF256" s="7">
        <v>0</v>
      </c>
      <c r="AG256" s="7">
        <f t="shared" si="3"/>
        <v>102903</v>
      </c>
      <c r="AH256" s="7">
        <v>60004.133600000001</v>
      </c>
    </row>
    <row r="257" spans="1:34" x14ac:dyDescent="0.35">
      <c r="A257" t="s">
        <v>89</v>
      </c>
      <c r="B257" s="9">
        <v>15384</v>
      </c>
      <c r="C257" s="10">
        <v>382647</v>
      </c>
      <c r="D257" s="30">
        <v>385197</v>
      </c>
      <c r="E257" s="10">
        <v>355047</v>
      </c>
      <c r="F257" s="10">
        <v>27600</v>
      </c>
      <c r="G257" s="10">
        <v>2550</v>
      </c>
      <c r="H257" s="10">
        <v>0</v>
      </c>
      <c r="I257" s="6">
        <v>24.873049921996898</v>
      </c>
      <c r="J257" s="6">
        <v>23.0789781591264</v>
      </c>
      <c r="K257" s="6">
        <v>1.7940717628705101</v>
      </c>
      <c r="L257" s="6">
        <v>0.16575663026521101</v>
      </c>
      <c r="M257" s="6">
        <v>0</v>
      </c>
      <c r="N257" s="6">
        <v>19.092886790928699</v>
      </c>
      <c r="O257" s="9">
        <v>15384</v>
      </c>
      <c r="P257" s="7">
        <v>293724.97039164702</v>
      </c>
      <c r="Q257" s="4">
        <v>5.7801631310681802</v>
      </c>
      <c r="R257" s="8">
        <v>0.302739087826908</v>
      </c>
      <c r="S257" s="5">
        <v>17.715733238360301</v>
      </c>
      <c r="T257" s="5">
        <v>1.37715355256838</v>
      </c>
      <c r="U257" s="5">
        <v>0</v>
      </c>
      <c r="V257" s="7">
        <v>272538.84013893502</v>
      </c>
      <c r="W257" s="7">
        <v>21186.130252711901</v>
      </c>
      <c r="X257" s="7">
        <v>0</v>
      </c>
      <c r="Y257" s="7">
        <f>IF($R257&gt;0,$P257,$C257)</f>
        <v>293724.97039164702</v>
      </c>
      <c r="Z257" s="7">
        <f>IFERROR($Y257*($E257/($C257)),0)</f>
        <v>272538.84013893508</v>
      </c>
      <c r="AA257" s="7">
        <f>IFERROR($Y257*($F257/($C257)),0)</f>
        <v>21186.130252711922</v>
      </c>
      <c r="AB257" s="7">
        <f>IFERROR($Y257*($H257/($C257)),0)</f>
        <v>0</v>
      </c>
      <c r="AC257" s="7">
        <v>158058.90033857501</v>
      </c>
      <c r="AD257" s="7">
        <v>12286.8962400603</v>
      </c>
      <c r="AE257" s="7">
        <v>2550</v>
      </c>
      <c r="AF257" s="7">
        <v>0</v>
      </c>
      <c r="AG257" s="7">
        <f t="shared" si="3"/>
        <v>296274.97039164702</v>
      </c>
      <c r="AH257" s="7">
        <v>172895.79657863599</v>
      </c>
    </row>
    <row r="258" spans="1:34" x14ac:dyDescent="0.35">
      <c r="A258" t="s">
        <v>265</v>
      </c>
      <c r="B258" s="9">
        <v>5417</v>
      </c>
      <c r="C258" s="10">
        <v>290333</v>
      </c>
      <c r="D258" s="30">
        <v>292833</v>
      </c>
      <c r="E258" s="10">
        <v>228000</v>
      </c>
      <c r="F258" s="10">
        <v>62333</v>
      </c>
      <c r="G258" s="10">
        <v>2500</v>
      </c>
      <c r="H258" s="10">
        <v>0</v>
      </c>
      <c r="I258" s="6">
        <v>53.596640206756497</v>
      </c>
      <c r="J258" s="6">
        <v>42.089717555842697</v>
      </c>
      <c r="K258" s="6">
        <v>11.506922650913801</v>
      </c>
      <c r="L258" s="6">
        <v>0.461510060919328</v>
      </c>
      <c r="M258" s="6">
        <v>0</v>
      </c>
      <c r="N258" s="6">
        <v>27.871031069881301</v>
      </c>
      <c r="O258" s="9">
        <v>5417</v>
      </c>
      <c r="P258" s="7">
        <v>150977.375305547</v>
      </c>
      <c r="Q258" s="4">
        <v>25.7256091368752</v>
      </c>
      <c r="R258" s="8">
        <v>0.92302323054977997</v>
      </c>
      <c r="S258" s="5">
        <v>21.887264223953</v>
      </c>
      <c r="T258" s="5">
        <v>5.98376684592834</v>
      </c>
      <c r="U258" s="5">
        <v>0</v>
      </c>
      <c r="V258" s="7">
        <v>118563.310301153</v>
      </c>
      <c r="W258" s="7">
        <v>32414.0650043938</v>
      </c>
      <c r="X258" s="7">
        <v>0</v>
      </c>
      <c r="Y258" s="7">
        <f>IF($R258&gt;0,$P258,$C258)</f>
        <v>150977.375305547</v>
      </c>
      <c r="Z258" s="7">
        <f>IFERROR($Y258*($E258/($C258)),0)</f>
        <v>118563.31030115321</v>
      </c>
      <c r="AA258" s="7">
        <f>IFERROR($Y258*($F258/($C258)),0)</f>
        <v>32414.065004393786</v>
      </c>
      <c r="AB258" s="7">
        <f>IFERROR($Y258*($H258/($C258)),0)</f>
        <v>0</v>
      </c>
      <c r="AC258" s="7">
        <v>68760.791809153903</v>
      </c>
      <c r="AD258" s="7">
        <v>18798.536999298201</v>
      </c>
      <c r="AE258" s="7">
        <v>2500</v>
      </c>
      <c r="AF258" s="7">
        <v>0</v>
      </c>
      <c r="AG258" s="7">
        <f t="shared" si="3"/>
        <v>153477.375305547</v>
      </c>
      <c r="AH258" s="7">
        <v>90059.328808452105</v>
      </c>
    </row>
    <row r="259" spans="1:34" x14ac:dyDescent="0.35">
      <c r="A259" t="s">
        <v>36</v>
      </c>
      <c r="B259" s="9">
        <v>8750</v>
      </c>
      <c r="C259" s="10">
        <v>650529</v>
      </c>
      <c r="D259" s="30">
        <v>650529</v>
      </c>
      <c r="E259" s="10">
        <v>650529</v>
      </c>
      <c r="F259" s="10">
        <v>0</v>
      </c>
      <c r="G259" s="10">
        <v>0</v>
      </c>
      <c r="H259" s="10">
        <v>0</v>
      </c>
      <c r="I259" s="6">
        <v>74.346171428571395</v>
      </c>
      <c r="J259" s="6">
        <v>74.346171428571395</v>
      </c>
      <c r="K259" s="6">
        <v>0</v>
      </c>
      <c r="L259" s="6">
        <v>0</v>
      </c>
      <c r="M259" s="6">
        <v>0</v>
      </c>
      <c r="N259" s="6">
        <v>40.216453057056903</v>
      </c>
      <c r="O259" s="9">
        <v>8750</v>
      </c>
      <c r="P259" s="7">
        <v>351893.96424924798</v>
      </c>
      <c r="Q259" s="4">
        <v>34.129718371514599</v>
      </c>
      <c r="R259" s="8">
        <v>0.848650633686994</v>
      </c>
      <c r="S259" s="5">
        <v>40.216453057056903</v>
      </c>
      <c r="T259" s="5">
        <v>0</v>
      </c>
      <c r="U259" s="5">
        <v>0</v>
      </c>
      <c r="V259" s="7">
        <v>351893.96424924798</v>
      </c>
      <c r="W259" s="7">
        <v>0</v>
      </c>
      <c r="X259" s="7">
        <v>0</v>
      </c>
      <c r="Y259" s="7">
        <f>IF($R259&gt;0,$P259,$C259)</f>
        <v>351893.96424924798</v>
      </c>
      <c r="Z259" s="7">
        <f>IFERROR($Y259*($E259/($C259)),0)</f>
        <v>351893.96424924798</v>
      </c>
      <c r="AA259" s="7">
        <f>IFERROR($Y259*($F259/($C259)),0)</f>
        <v>0</v>
      </c>
      <c r="AB259" s="7">
        <f>IFERROR($Y259*($H259/($C259)),0)</f>
        <v>0</v>
      </c>
      <c r="AC259" s="7">
        <v>204080.904566351</v>
      </c>
      <c r="AD259" s="7">
        <v>0</v>
      </c>
      <c r="AE259" s="7">
        <v>0</v>
      </c>
      <c r="AF259" s="7">
        <v>0</v>
      </c>
      <c r="AG259" s="7">
        <f t="shared" si="3"/>
        <v>351893.96424924798</v>
      </c>
      <c r="AH259" s="7">
        <v>204080.904566351</v>
      </c>
    </row>
    <row r="260" spans="1:34" x14ac:dyDescent="0.35">
      <c r="A260" t="s">
        <v>149</v>
      </c>
      <c r="B260" s="9">
        <v>12474</v>
      </c>
      <c r="C260" s="10">
        <v>143000</v>
      </c>
      <c r="D260" s="30">
        <v>148000</v>
      </c>
      <c r="E260" s="10">
        <v>140000</v>
      </c>
      <c r="F260" s="10">
        <v>2000</v>
      </c>
      <c r="G260" s="10">
        <v>5000</v>
      </c>
      <c r="H260" s="10">
        <v>1000</v>
      </c>
      <c r="I260" s="6">
        <v>11.463844797178099</v>
      </c>
      <c r="J260" s="6">
        <v>11.223344556677899</v>
      </c>
      <c r="K260" s="6">
        <v>0.160333493666827</v>
      </c>
      <c r="L260" s="6">
        <v>0.40083373416706802</v>
      </c>
      <c r="M260" s="6">
        <v>8.0166746833413502E-2</v>
      </c>
      <c r="N260" s="6">
        <v>34.004206746941101</v>
      </c>
      <c r="O260" s="9">
        <v>12474</v>
      </c>
      <c r="P260" s="7">
        <v>424168.47496134299</v>
      </c>
      <c r="Q260" s="4">
        <v>-22.540361949763</v>
      </c>
      <c r="R260" s="8">
        <v>-0.66286980659505101</v>
      </c>
      <c r="S260" s="5">
        <v>33.290831780222</v>
      </c>
      <c r="T260" s="5">
        <v>0.47558331114602898</v>
      </c>
      <c r="U260" s="5">
        <v>0.23779165557301499</v>
      </c>
      <c r="V260" s="7">
        <v>415269.83562649001</v>
      </c>
      <c r="W260" s="7">
        <v>5932.4262232355704</v>
      </c>
      <c r="X260" s="7">
        <v>2966.2131116177802</v>
      </c>
      <c r="Y260" s="7">
        <f>IF($R260&gt;0,$P260,$C260)</f>
        <v>143000</v>
      </c>
      <c r="Z260" s="7">
        <f>IFERROR($Y260*($E260/($C260)),0)</f>
        <v>140000</v>
      </c>
      <c r="AA260" s="7">
        <f>IFERROR($Y260*($F260/($C260)),0)</f>
        <v>2000</v>
      </c>
      <c r="AB260" s="7">
        <f>IFERROR($Y260*($H260/($C260)),0)</f>
        <v>1000</v>
      </c>
      <c r="AC260" s="7">
        <v>81193</v>
      </c>
      <c r="AD260" s="7">
        <v>1159.9000000000001</v>
      </c>
      <c r="AE260" s="7">
        <v>5000</v>
      </c>
      <c r="AF260" s="7">
        <v>1000</v>
      </c>
      <c r="AG260" s="7">
        <f t="shared" ref="AG260:AG292" si="4">$Y260+$AE260</f>
        <v>148000</v>
      </c>
      <c r="AH260" s="7">
        <v>88352.9</v>
      </c>
    </row>
    <row r="261" spans="1:34" x14ac:dyDescent="0.35">
      <c r="A261" t="s">
        <v>172</v>
      </c>
      <c r="B261" s="9">
        <v>40041</v>
      </c>
      <c r="C261" s="10">
        <v>1281005</v>
      </c>
      <c r="D261" s="30">
        <v>1297005</v>
      </c>
      <c r="E261" s="10">
        <v>981905</v>
      </c>
      <c r="F261" s="10">
        <v>299100</v>
      </c>
      <c r="G261" s="10">
        <v>16000</v>
      </c>
      <c r="H261" s="10">
        <v>0</v>
      </c>
      <c r="I261" s="6">
        <v>31.992332858819701</v>
      </c>
      <c r="J261" s="6">
        <v>24.5224894483155</v>
      </c>
      <c r="K261" s="6">
        <v>7.4698434105042297</v>
      </c>
      <c r="L261" s="6">
        <v>0.39959041981968502</v>
      </c>
      <c r="M261" s="6">
        <v>0</v>
      </c>
      <c r="N261" s="6">
        <v>24.051420689688101</v>
      </c>
      <c r="O261" s="9">
        <v>40041</v>
      </c>
      <c r="P261" s="7">
        <v>963042.935835802</v>
      </c>
      <c r="Q261" s="4">
        <v>7.9409121691316003</v>
      </c>
      <c r="R261" s="8">
        <v>0.33016395461978698</v>
      </c>
      <c r="S261" s="5">
        <v>18.4356893472767</v>
      </c>
      <c r="T261" s="5">
        <v>5.6157313424113999</v>
      </c>
      <c r="U261" s="5">
        <v>0</v>
      </c>
      <c r="V261" s="7">
        <v>738183.43715430703</v>
      </c>
      <c r="W261" s="7">
        <v>224859.498681495</v>
      </c>
      <c r="X261" s="7">
        <v>0</v>
      </c>
      <c r="Y261" s="7">
        <f>IF($R261&gt;0,$P261,$C261)</f>
        <v>963042.935835802</v>
      </c>
      <c r="Z261" s="7">
        <f>IFERROR($Y261*($E261/($C261)),0)</f>
        <v>738183.43715430715</v>
      </c>
      <c r="AA261" s="7">
        <f>IFERROR($Y261*($F261/($C261)),0)</f>
        <v>224859.49868149491</v>
      </c>
      <c r="AB261" s="7">
        <f>IFERROR($Y261*($H261/($C261)),0)</f>
        <v>0</v>
      </c>
      <c r="AC261" s="7">
        <v>428109.48437764001</v>
      </c>
      <c r="AD261" s="7">
        <v>130407.266260333</v>
      </c>
      <c r="AE261" s="7">
        <v>16000</v>
      </c>
      <c r="AF261" s="7">
        <v>0</v>
      </c>
      <c r="AG261" s="7">
        <f t="shared" si="4"/>
        <v>979042.935835802</v>
      </c>
      <c r="AH261" s="7">
        <v>574516.75063797296</v>
      </c>
    </row>
    <row r="262" spans="1:34" x14ac:dyDescent="0.35">
      <c r="A262" t="s">
        <v>272</v>
      </c>
      <c r="B262" s="9">
        <v>9132</v>
      </c>
      <c r="C262" s="10">
        <v>24400</v>
      </c>
      <c r="D262" s="30">
        <v>24950</v>
      </c>
      <c r="E262" s="10">
        <v>23500</v>
      </c>
      <c r="F262" s="10">
        <v>900</v>
      </c>
      <c r="G262" s="10">
        <v>550</v>
      </c>
      <c r="H262" s="10">
        <v>0</v>
      </c>
      <c r="I262" s="6">
        <v>2.6719229084537899</v>
      </c>
      <c r="J262" s="6">
        <v>2.5733683749452498</v>
      </c>
      <c r="K262" s="6">
        <v>9.8554533508541403E-2</v>
      </c>
      <c r="L262" s="6">
        <v>6.0227770477442003E-2</v>
      </c>
      <c r="M262" s="6">
        <v>0</v>
      </c>
      <c r="N262" s="6">
        <v>17.3368015034359</v>
      </c>
      <c r="O262" s="9">
        <v>9132</v>
      </c>
      <c r="P262" s="7">
        <v>158319.67132937699</v>
      </c>
      <c r="Q262" s="4">
        <v>-14.664878594982101</v>
      </c>
      <c r="R262" s="8">
        <v>-0.84588143851538899</v>
      </c>
      <c r="S262" s="5">
        <v>16.697329316833699</v>
      </c>
      <c r="T262" s="5">
        <v>0.639472186602143</v>
      </c>
      <c r="U262" s="5">
        <v>0</v>
      </c>
      <c r="V262" s="7">
        <v>152480.01132132599</v>
      </c>
      <c r="W262" s="7">
        <v>5839.6600080507696</v>
      </c>
      <c r="X262" s="7">
        <v>0</v>
      </c>
      <c r="Y262" s="7">
        <f>IF($R262&gt;0,$P262,$C262)</f>
        <v>24400</v>
      </c>
      <c r="Z262" s="7">
        <f>IFERROR($Y262*($E262/($C262)),0)</f>
        <v>23500</v>
      </c>
      <c r="AA262" s="7">
        <f>IFERROR($Y262*($F262/($C262)),0)</f>
        <v>900</v>
      </c>
      <c r="AB262" s="7">
        <f>IFERROR($Y262*($H262/($C262)),0)</f>
        <v>0</v>
      </c>
      <c r="AC262" s="7">
        <v>13628.825000000001</v>
      </c>
      <c r="AD262" s="7">
        <v>521.95500000000004</v>
      </c>
      <c r="AE262" s="7">
        <v>550</v>
      </c>
      <c r="AF262" s="7">
        <v>0</v>
      </c>
      <c r="AG262" s="7">
        <f t="shared" si="4"/>
        <v>24950</v>
      </c>
      <c r="AH262" s="7">
        <v>14700.78</v>
      </c>
    </row>
    <row r="263" spans="1:34" x14ac:dyDescent="0.35">
      <c r="A263" t="s">
        <v>4</v>
      </c>
      <c r="B263" s="9">
        <v>46635</v>
      </c>
      <c r="C263" s="10">
        <v>522962</v>
      </c>
      <c r="D263" s="30">
        <v>524612</v>
      </c>
      <c r="E263" s="10">
        <v>516362</v>
      </c>
      <c r="F263" s="10">
        <v>6600</v>
      </c>
      <c r="G263" s="10">
        <v>1650</v>
      </c>
      <c r="H263" s="10">
        <v>0</v>
      </c>
      <c r="I263" s="6">
        <v>11.2139380293771</v>
      </c>
      <c r="J263" s="6">
        <v>11.0724134233944</v>
      </c>
      <c r="K263" s="6">
        <v>0.141524605982631</v>
      </c>
      <c r="L263" s="6">
        <v>3.5381151495657799E-2</v>
      </c>
      <c r="M263" s="6">
        <v>0</v>
      </c>
      <c r="N263" s="6">
        <v>31.5090922799208</v>
      </c>
      <c r="O263" s="9">
        <v>46635</v>
      </c>
      <c r="P263" s="7">
        <v>1469426.5184741099</v>
      </c>
      <c r="Q263" s="4">
        <v>-20.2951542505437</v>
      </c>
      <c r="R263" s="8">
        <v>-0.644104694297298</v>
      </c>
      <c r="S263" s="5">
        <v>31.111434306593001</v>
      </c>
      <c r="T263" s="5">
        <v>0.39765797332784703</v>
      </c>
      <c r="U263" s="5">
        <v>0</v>
      </c>
      <c r="V263" s="7">
        <v>1450881.7388879601</v>
      </c>
      <c r="W263" s="7">
        <v>18544.779586144101</v>
      </c>
      <c r="X263" s="7">
        <v>0</v>
      </c>
      <c r="Y263" s="7">
        <f>IF($R263&gt;0,$P263,$C263)</f>
        <v>522962</v>
      </c>
      <c r="Z263" s="7">
        <f>IFERROR($Y263*($E263/($C263)),0)</f>
        <v>516362</v>
      </c>
      <c r="AA263" s="7">
        <f>IFERROR($Y263*($F263/($C263)),0)</f>
        <v>6600</v>
      </c>
      <c r="AB263" s="7">
        <f>IFERROR($Y263*($H263/($C263)),0)</f>
        <v>0</v>
      </c>
      <c r="AC263" s="7">
        <v>299464.14189999999</v>
      </c>
      <c r="AD263" s="7">
        <v>3827.67</v>
      </c>
      <c r="AE263" s="7">
        <v>1650</v>
      </c>
      <c r="AF263" s="7">
        <v>0</v>
      </c>
      <c r="AG263" s="7">
        <f t="shared" si="4"/>
        <v>524612</v>
      </c>
      <c r="AH263" s="7">
        <v>304941.81189999997</v>
      </c>
    </row>
    <row r="264" spans="1:34" x14ac:dyDescent="0.35">
      <c r="A264" t="s">
        <v>66</v>
      </c>
      <c r="B264" s="9">
        <v>34542</v>
      </c>
      <c r="C264" s="10">
        <v>575661</v>
      </c>
      <c r="D264" s="30">
        <v>580661</v>
      </c>
      <c r="E264" s="10">
        <v>525221</v>
      </c>
      <c r="F264" s="10">
        <v>50440</v>
      </c>
      <c r="G264" s="10">
        <v>5000</v>
      </c>
      <c r="H264" s="10">
        <v>0</v>
      </c>
      <c r="I264" s="6">
        <v>16.665537606392199</v>
      </c>
      <c r="J264" s="6">
        <v>15.2052863181055</v>
      </c>
      <c r="K264" s="6">
        <v>1.46025128828672</v>
      </c>
      <c r="L264" s="6">
        <v>0.144751317236987</v>
      </c>
      <c r="M264" s="6">
        <v>0</v>
      </c>
      <c r="N264" s="6">
        <v>19.1485960366768</v>
      </c>
      <c r="O264" s="9">
        <v>34542</v>
      </c>
      <c r="P264" s="7">
        <v>661430.80429889204</v>
      </c>
      <c r="Q264" s="4">
        <v>-2.4830584302846299</v>
      </c>
      <c r="R264" s="8">
        <v>-0.129673132459875</v>
      </c>
      <c r="S264" s="5">
        <v>17.470776653237699</v>
      </c>
      <c r="T264" s="5">
        <v>1.6778193834391799</v>
      </c>
      <c r="U264" s="5">
        <v>0</v>
      </c>
      <c r="V264" s="7">
        <v>603475.56715613604</v>
      </c>
      <c r="W264" s="7">
        <v>57955.237142756101</v>
      </c>
      <c r="X264" s="7">
        <v>0</v>
      </c>
      <c r="Y264" s="7">
        <f>IF($R264&gt;0,$P264,$C264)</f>
        <v>575661</v>
      </c>
      <c r="Z264" s="7">
        <f>IFERROR($Y264*($E264/($C264)),0)</f>
        <v>525221</v>
      </c>
      <c r="AA264" s="7">
        <f>IFERROR($Y264*($F264/($C264)),0)</f>
        <v>50440</v>
      </c>
      <c r="AB264" s="7">
        <f>IFERROR($Y264*($H264/($C264)),0)</f>
        <v>0</v>
      </c>
      <c r="AC264" s="7">
        <v>304601.91895000002</v>
      </c>
      <c r="AD264" s="7">
        <v>29252.678</v>
      </c>
      <c r="AE264" s="7">
        <v>5000</v>
      </c>
      <c r="AF264" s="7">
        <v>0</v>
      </c>
      <c r="AG264" s="7">
        <f t="shared" si="4"/>
        <v>580661</v>
      </c>
      <c r="AH264" s="7">
        <v>338854.59694999998</v>
      </c>
    </row>
    <row r="265" spans="1:34" x14ac:dyDescent="0.35">
      <c r="A265" t="s">
        <v>88</v>
      </c>
      <c r="B265" s="9">
        <v>36447</v>
      </c>
      <c r="C265" s="10">
        <v>550000</v>
      </c>
      <c r="D265" s="30">
        <v>560000</v>
      </c>
      <c r="E265" s="10">
        <v>350000</v>
      </c>
      <c r="F265" s="10">
        <v>200000</v>
      </c>
      <c r="G265" s="10">
        <v>10000</v>
      </c>
      <c r="H265" s="10">
        <v>0</v>
      </c>
      <c r="I265" s="6">
        <v>15.090405245973599</v>
      </c>
      <c r="J265" s="6">
        <v>9.6029851565286606</v>
      </c>
      <c r="K265" s="6">
        <v>5.4874200894449503</v>
      </c>
      <c r="L265" s="6">
        <v>0.27437100447224699</v>
      </c>
      <c r="M265" s="6">
        <v>0</v>
      </c>
      <c r="N265" s="6">
        <v>30.059810036926098</v>
      </c>
      <c r="O265" s="9">
        <v>36447</v>
      </c>
      <c r="P265" s="7">
        <v>1095589.8964158399</v>
      </c>
      <c r="Q265" s="4">
        <v>-14.969404790952501</v>
      </c>
      <c r="R265" s="8">
        <v>-0.49798733832860997</v>
      </c>
      <c r="S265" s="5">
        <v>19.1289700234984</v>
      </c>
      <c r="T265" s="5">
        <v>10.9308400134277</v>
      </c>
      <c r="U265" s="5">
        <v>0</v>
      </c>
      <c r="V265" s="7">
        <v>697193.57044644596</v>
      </c>
      <c r="W265" s="7">
        <v>398396.32596939802</v>
      </c>
      <c r="X265" s="7">
        <v>0</v>
      </c>
      <c r="Y265" s="7">
        <f>IF($R265&gt;0,$P265,$C265)</f>
        <v>550000</v>
      </c>
      <c r="Z265" s="7">
        <f>IFERROR($Y265*($E265/($C265)),0)</f>
        <v>350000</v>
      </c>
      <c r="AA265" s="7">
        <f>IFERROR($Y265*($F265/($C265)),0)</f>
        <v>200000</v>
      </c>
      <c r="AB265" s="7">
        <f>IFERROR($Y265*($H265/($C265)),0)</f>
        <v>0</v>
      </c>
      <c r="AC265" s="7">
        <v>202982.5</v>
      </c>
      <c r="AD265" s="7">
        <v>115990</v>
      </c>
      <c r="AE265" s="7">
        <v>10000</v>
      </c>
      <c r="AF265" s="7">
        <v>0</v>
      </c>
      <c r="AG265" s="7">
        <f t="shared" si="4"/>
        <v>560000</v>
      </c>
      <c r="AH265" s="7">
        <v>328972.5</v>
      </c>
    </row>
    <row r="266" spans="1:34" x14ac:dyDescent="0.35">
      <c r="A266" t="s">
        <v>218</v>
      </c>
      <c r="B266" s="9">
        <v>160634</v>
      </c>
      <c r="C266" s="10">
        <v>5000723</v>
      </c>
      <c r="D266" s="30">
        <v>5010723</v>
      </c>
      <c r="E266" s="10">
        <v>4653523</v>
      </c>
      <c r="F266" s="10">
        <v>347200</v>
      </c>
      <c r="G266" s="10">
        <v>10000</v>
      </c>
      <c r="H266" s="10">
        <v>0</v>
      </c>
      <c r="I266" s="6">
        <v>31.131161522467199</v>
      </c>
      <c r="J266" s="6">
        <v>28.969726209893299</v>
      </c>
      <c r="K266" s="6">
        <v>2.1614353125739298</v>
      </c>
      <c r="L266" s="6">
        <v>6.2253321214686803E-2</v>
      </c>
      <c r="M266" s="6">
        <v>0</v>
      </c>
      <c r="N266" s="6">
        <v>34.862293523077199</v>
      </c>
      <c r="O266" s="9">
        <v>160634</v>
      </c>
      <c r="P266" s="7">
        <v>5600069.6577859903</v>
      </c>
      <c r="Q266" s="4">
        <v>-3.7311320006100201</v>
      </c>
      <c r="R266" s="8">
        <v>-0.107024857619886</v>
      </c>
      <c r="S266" s="5">
        <v>32.441805863350403</v>
      </c>
      <c r="T266" s="5">
        <v>2.4204876597268901</v>
      </c>
      <c r="U266" s="5">
        <v>0</v>
      </c>
      <c r="V266" s="7">
        <v>5211257.0430534203</v>
      </c>
      <c r="W266" s="7">
        <v>388812.61473256903</v>
      </c>
      <c r="X266" s="7">
        <v>0</v>
      </c>
      <c r="Y266" s="7">
        <f>IF($R266&gt;0,$P266,$C266)</f>
        <v>5000723</v>
      </c>
      <c r="Z266" s="7">
        <f>IFERROR($Y266*($E266/($C266)),0)</f>
        <v>4653523</v>
      </c>
      <c r="AA266" s="7">
        <f>IFERROR($Y266*($F266/($C266)),0)</f>
        <v>347200</v>
      </c>
      <c r="AB266" s="7">
        <f>IFERROR($Y266*($H266/($C266)),0)</f>
        <v>0</v>
      </c>
      <c r="AC266" s="7">
        <v>2698810.6638500001</v>
      </c>
      <c r="AD266" s="7">
        <v>201358.64</v>
      </c>
      <c r="AE266" s="7">
        <v>10000</v>
      </c>
      <c r="AF266" s="7">
        <v>0</v>
      </c>
      <c r="AG266" s="7">
        <f t="shared" si="4"/>
        <v>5010723</v>
      </c>
      <c r="AH266" s="7">
        <v>2910169.3038499998</v>
      </c>
    </row>
    <row r="267" spans="1:34" x14ac:dyDescent="0.35">
      <c r="A267" t="s">
        <v>77</v>
      </c>
      <c r="B267" s="9">
        <v>98334</v>
      </c>
      <c r="C267" s="10">
        <v>4024500</v>
      </c>
      <c r="D267" s="30">
        <v>4029850</v>
      </c>
      <c r="E267" s="10">
        <v>4022200</v>
      </c>
      <c r="F267" s="10">
        <v>2300</v>
      </c>
      <c r="G267" s="10">
        <v>5350</v>
      </c>
      <c r="H267" s="10">
        <v>0</v>
      </c>
      <c r="I267" s="6">
        <v>40.926841173958103</v>
      </c>
      <c r="J267" s="6">
        <v>40.9034515020237</v>
      </c>
      <c r="K267" s="6">
        <v>2.3389671934427599E-2</v>
      </c>
      <c r="L267" s="6">
        <v>5.4406410803994498E-2</v>
      </c>
      <c r="M267" s="6">
        <v>0</v>
      </c>
      <c r="N267" s="6">
        <v>34.337206681902003</v>
      </c>
      <c r="O267" s="9">
        <v>98334</v>
      </c>
      <c r="P267" s="7">
        <v>3376514.88185815</v>
      </c>
      <c r="Q267" s="4">
        <v>6.5896344920561303</v>
      </c>
      <c r="R267" s="8">
        <v>0.191909451257994</v>
      </c>
      <c r="S267" s="5">
        <v>34.3175829832144</v>
      </c>
      <c r="T267" s="5">
        <v>1.9623698687631901E-2</v>
      </c>
      <c r="U267" s="5">
        <v>0</v>
      </c>
      <c r="V267" s="7">
        <v>3374585.2050713999</v>
      </c>
      <c r="W267" s="7">
        <v>1929.6767867496001</v>
      </c>
      <c r="X267" s="7">
        <v>0</v>
      </c>
      <c r="Y267" s="7">
        <f>IF($R267&gt;0,$P267,$C267)</f>
        <v>3376514.88185815</v>
      </c>
      <c r="Z267" s="7">
        <f>IFERROR($Y267*($E267/($C267)),0)</f>
        <v>3374585.2050714004</v>
      </c>
      <c r="AA267" s="7">
        <f>IFERROR($Y267*($F267/($C267)),0)</f>
        <v>1929.6767867495951</v>
      </c>
      <c r="AB267" s="7">
        <f>IFERROR($Y267*($H267/($C267)),0)</f>
        <v>0</v>
      </c>
      <c r="AC267" s="7">
        <v>1957090.68968116</v>
      </c>
      <c r="AD267" s="7">
        <v>1119.11605247543</v>
      </c>
      <c r="AE267" s="7">
        <v>5350</v>
      </c>
      <c r="AF267" s="7">
        <v>0</v>
      </c>
      <c r="AG267" s="7">
        <f t="shared" si="4"/>
        <v>3381864.88185815</v>
      </c>
      <c r="AH267" s="7">
        <v>1963559.80573364</v>
      </c>
    </row>
    <row r="268" spans="1:34" x14ac:dyDescent="0.35">
      <c r="A268" t="s">
        <v>46</v>
      </c>
      <c r="B268" s="9">
        <v>3626</v>
      </c>
      <c r="C268" s="10">
        <v>94465</v>
      </c>
      <c r="D268" s="30">
        <v>94930</v>
      </c>
      <c r="E268" s="10">
        <v>94000</v>
      </c>
      <c r="F268" s="10">
        <v>465</v>
      </c>
      <c r="G268" s="10">
        <v>465</v>
      </c>
      <c r="H268" s="10">
        <v>0</v>
      </c>
      <c r="I268" s="6">
        <v>26.0521235521236</v>
      </c>
      <c r="J268" s="6">
        <v>25.923883066740199</v>
      </c>
      <c r="K268" s="6">
        <v>0.12824048538334301</v>
      </c>
      <c r="L268" s="6">
        <v>0.12824048538334301</v>
      </c>
      <c r="M268" s="6">
        <v>0</v>
      </c>
      <c r="N268" s="6">
        <v>41.166814869246799</v>
      </c>
      <c r="O268" s="9">
        <v>3626</v>
      </c>
      <c r="P268" s="7">
        <v>149270.870715889</v>
      </c>
      <c r="Q268" s="4">
        <v>-15.114691317123301</v>
      </c>
      <c r="R268" s="8">
        <v>-0.367157171744529</v>
      </c>
      <c r="S268" s="5">
        <v>40.964172949867198</v>
      </c>
      <c r="T268" s="5">
        <v>0.202641919379662</v>
      </c>
      <c r="U268" s="5">
        <v>0</v>
      </c>
      <c r="V268" s="7">
        <v>148536.09111621801</v>
      </c>
      <c r="W268" s="7">
        <v>734.77959967065397</v>
      </c>
      <c r="X268" s="7">
        <v>0</v>
      </c>
      <c r="Y268" s="7">
        <f>IF($R268&gt;0,$P268,$C268)</f>
        <v>94465</v>
      </c>
      <c r="Z268" s="7">
        <f>IFERROR($Y268*($E268/($C268)),0)</f>
        <v>94000</v>
      </c>
      <c r="AA268" s="7">
        <f>IFERROR($Y268*($F268/($C268)),0)</f>
        <v>464.99999999999994</v>
      </c>
      <c r="AB268" s="7">
        <f>IFERROR($Y268*($H268/($C268)),0)</f>
        <v>0</v>
      </c>
      <c r="AC268" s="7">
        <v>54515.3</v>
      </c>
      <c r="AD268" s="7">
        <v>269.67675000000003</v>
      </c>
      <c r="AE268" s="7">
        <v>465</v>
      </c>
      <c r="AF268" s="7">
        <v>0</v>
      </c>
      <c r="AG268" s="7">
        <f t="shared" si="4"/>
        <v>94930</v>
      </c>
      <c r="AH268" s="7">
        <v>55249.976750000002</v>
      </c>
    </row>
    <row r="269" spans="1:34" x14ac:dyDescent="0.35">
      <c r="A269" t="s">
        <v>124</v>
      </c>
      <c r="B269" s="9">
        <v>32106</v>
      </c>
      <c r="C269" s="10">
        <v>437000</v>
      </c>
      <c r="D269" s="30">
        <v>448000</v>
      </c>
      <c r="E269" s="10">
        <v>370000</v>
      </c>
      <c r="F269" s="10">
        <v>58000</v>
      </c>
      <c r="G269" s="10">
        <v>11000</v>
      </c>
      <c r="H269" s="10">
        <v>9000</v>
      </c>
      <c r="I269" s="6">
        <v>13.611163022488</v>
      </c>
      <c r="J269" s="6">
        <v>11.5243256712141</v>
      </c>
      <c r="K269" s="6">
        <v>1.8065159160281601</v>
      </c>
      <c r="L269" s="6">
        <v>0.34261508752258102</v>
      </c>
      <c r="M269" s="6">
        <v>0.28032143524574799</v>
      </c>
      <c r="N269" s="6">
        <v>29.831659553784998</v>
      </c>
      <c r="O269" s="9">
        <v>32106</v>
      </c>
      <c r="P269" s="7">
        <v>957775.26163382304</v>
      </c>
      <c r="Q269" s="4">
        <v>-16.220496531297002</v>
      </c>
      <c r="R269" s="8">
        <v>-0.54373430020050595</v>
      </c>
      <c r="S269" s="5">
        <v>25.257926853319098</v>
      </c>
      <c r="T269" s="5">
        <v>3.9593506959256999</v>
      </c>
      <c r="U269" s="5">
        <v>0.61438200454019498</v>
      </c>
      <c r="V269" s="7">
        <v>810930.999552664</v>
      </c>
      <c r="W269" s="7">
        <v>127118.91344339099</v>
      </c>
      <c r="X269" s="7">
        <v>19725.3486377675</v>
      </c>
      <c r="Y269" s="7">
        <f>IF($R269&gt;0,$P269,$C269)</f>
        <v>437000</v>
      </c>
      <c r="Z269" s="7">
        <f>IFERROR($Y269*($E269/($C269)),0)</f>
        <v>370000</v>
      </c>
      <c r="AA269" s="7">
        <f>IFERROR($Y269*($F269/($C269)),0)</f>
        <v>57999.999999999993</v>
      </c>
      <c r="AB269" s="7">
        <f>IFERROR($Y269*($H269/($C269)),0)</f>
        <v>9000</v>
      </c>
      <c r="AC269" s="7">
        <v>214581.5</v>
      </c>
      <c r="AD269" s="7">
        <v>33637.1</v>
      </c>
      <c r="AE269" s="7">
        <v>11000</v>
      </c>
      <c r="AF269" s="7">
        <v>9000</v>
      </c>
      <c r="AG269" s="7">
        <f t="shared" si="4"/>
        <v>448000</v>
      </c>
      <c r="AH269" s="7">
        <v>268218.59999999998</v>
      </c>
    </row>
    <row r="270" spans="1:34" x14ac:dyDescent="0.35">
      <c r="A270" t="s">
        <v>176</v>
      </c>
      <c r="B270" s="9">
        <v>11906</v>
      </c>
      <c r="C270" s="10">
        <v>210000</v>
      </c>
      <c r="D270" s="30">
        <v>212400</v>
      </c>
      <c r="E270" s="10">
        <v>190000</v>
      </c>
      <c r="F270" s="10">
        <v>20000</v>
      </c>
      <c r="G270" s="10">
        <v>2400</v>
      </c>
      <c r="H270" s="10">
        <v>0</v>
      </c>
      <c r="I270" s="6">
        <v>17.638165630774399</v>
      </c>
      <c r="J270" s="6">
        <v>15.958340332605401</v>
      </c>
      <c r="K270" s="6">
        <v>1.6798252981689901</v>
      </c>
      <c r="L270" s="6">
        <v>0.201579035780279</v>
      </c>
      <c r="M270" s="6">
        <v>0</v>
      </c>
      <c r="N270" s="6">
        <v>48.682689157705397</v>
      </c>
      <c r="O270" s="9">
        <v>11906</v>
      </c>
      <c r="P270" s="7">
        <v>579616.09711164096</v>
      </c>
      <c r="Q270" s="4">
        <v>-31.044523526930998</v>
      </c>
      <c r="R270" s="8">
        <v>-0.63769122174750204</v>
      </c>
      <c r="S270" s="5">
        <v>44.046242571257302</v>
      </c>
      <c r="T270" s="5">
        <v>4.6364465864481401</v>
      </c>
      <c r="U270" s="5">
        <v>0</v>
      </c>
      <c r="V270" s="7">
        <v>524414.56405338901</v>
      </c>
      <c r="W270" s="7">
        <v>55201.533058251502</v>
      </c>
      <c r="X270" s="7">
        <v>0</v>
      </c>
      <c r="Y270" s="7">
        <f>IF($R270&gt;0,$P270,$C270)</f>
        <v>210000</v>
      </c>
      <c r="Z270" s="7">
        <f>IFERROR($Y270*($E270/($C270)),0)</f>
        <v>190000</v>
      </c>
      <c r="AA270" s="7">
        <f>IFERROR($Y270*($F270/($C270)),0)</f>
        <v>20000</v>
      </c>
      <c r="AB270" s="7">
        <f>IFERROR($Y270*($H270/($C270)),0)</f>
        <v>0</v>
      </c>
      <c r="AC270" s="7">
        <v>110190.5</v>
      </c>
      <c r="AD270" s="7">
        <v>11599</v>
      </c>
      <c r="AE270" s="7">
        <v>2400</v>
      </c>
      <c r="AF270" s="7">
        <v>0</v>
      </c>
      <c r="AG270" s="7">
        <f t="shared" si="4"/>
        <v>212400</v>
      </c>
      <c r="AH270" s="7">
        <v>124189.5</v>
      </c>
    </row>
    <row r="271" spans="1:34" x14ac:dyDescent="0.35">
      <c r="A271" t="s">
        <v>248</v>
      </c>
      <c r="B271" s="9">
        <v>9044</v>
      </c>
      <c r="C271" s="10">
        <v>48896</v>
      </c>
      <c r="D271" s="30">
        <v>51952</v>
      </c>
      <c r="E271" s="10">
        <v>42020</v>
      </c>
      <c r="F271" s="10">
        <v>764</v>
      </c>
      <c r="G271" s="10">
        <v>3056</v>
      </c>
      <c r="H271" s="10">
        <v>6112</v>
      </c>
      <c r="I271" s="6">
        <v>5.4064573197700101</v>
      </c>
      <c r="J271" s="6">
        <v>4.6461742591773598</v>
      </c>
      <c r="K271" s="6">
        <v>8.4475895621406505E-2</v>
      </c>
      <c r="L271" s="6">
        <v>0.33790358248562602</v>
      </c>
      <c r="M271" s="6">
        <v>0.67580716497125204</v>
      </c>
      <c r="N271" s="6">
        <v>15.979763188398699</v>
      </c>
      <c r="O271" s="9">
        <v>9044</v>
      </c>
      <c r="P271" s="7">
        <v>144520.97827587801</v>
      </c>
      <c r="Q271" s="4">
        <v>-10.573305868628699</v>
      </c>
      <c r="R271" s="8">
        <v>-0.66166849558226903</v>
      </c>
      <c r="S271" s="5">
        <v>13.7326089900301</v>
      </c>
      <c r="T271" s="5">
        <v>0.24968379981873001</v>
      </c>
      <c r="U271" s="5">
        <v>1.9974703985498401</v>
      </c>
      <c r="V271" s="7">
        <v>124197.715705833</v>
      </c>
      <c r="W271" s="7">
        <v>2258.1402855605902</v>
      </c>
      <c r="X271" s="7">
        <v>18065.1222844847</v>
      </c>
      <c r="Y271" s="7">
        <f>IF($R271&gt;0,$P271,$C271)</f>
        <v>48896</v>
      </c>
      <c r="Z271" s="7">
        <f>IFERROR($Y271*($E271/($C271)),0)</f>
        <v>42020</v>
      </c>
      <c r="AA271" s="7">
        <f>IFERROR($Y271*($F271/($C271)),0)</f>
        <v>764</v>
      </c>
      <c r="AB271" s="7">
        <f>IFERROR($Y271*($H271/($C271)),0)</f>
        <v>6112</v>
      </c>
      <c r="AC271" s="7">
        <v>24369.499</v>
      </c>
      <c r="AD271" s="7">
        <v>443.08179999999999</v>
      </c>
      <c r="AE271" s="7">
        <v>3056</v>
      </c>
      <c r="AF271" s="7">
        <v>6112</v>
      </c>
      <c r="AG271" s="7">
        <f t="shared" si="4"/>
        <v>51952</v>
      </c>
      <c r="AH271" s="7">
        <v>33980.580800000003</v>
      </c>
    </row>
    <row r="272" spans="1:34" x14ac:dyDescent="0.35">
      <c r="A272" t="s">
        <v>259</v>
      </c>
      <c r="B272" s="9">
        <v>12693</v>
      </c>
      <c r="C272" s="10">
        <v>466725</v>
      </c>
      <c r="D272" s="30">
        <v>468653</v>
      </c>
      <c r="E272" s="10">
        <v>322000</v>
      </c>
      <c r="F272" s="10">
        <v>133225</v>
      </c>
      <c r="G272" s="10">
        <v>1928</v>
      </c>
      <c r="H272" s="10">
        <v>11500</v>
      </c>
      <c r="I272" s="6">
        <v>36.770267076341298</v>
      </c>
      <c r="J272" s="6">
        <v>25.368313243519999</v>
      </c>
      <c r="K272" s="6">
        <v>10.495942645552701</v>
      </c>
      <c r="L272" s="6">
        <v>0.151894745135114</v>
      </c>
      <c r="M272" s="6">
        <v>0.90601118726857299</v>
      </c>
      <c r="N272" s="6">
        <v>29.061853794008101</v>
      </c>
      <c r="O272" s="9">
        <v>12693</v>
      </c>
      <c r="P272" s="7">
        <v>368882.11020734499</v>
      </c>
      <c r="Q272" s="4">
        <v>7.7084132823332103</v>
      </c>
      <c r="R272" s="8">
        <v>0.26524162350312702</v>
      </c>
      <c r="S272" s="5">
        <v>20.050172846259802</v>
      </c>
      <c r="T272" s="5">
        <v>8.2956033460961507</v>
      </c>
      <c r="U272" s="5">
        <v>0.71607760165213497</v>
      </c>
      <c r="V272" s="7">
        <v>254496.84393757599</v>
      </c>
      <c r="W272" s="7">
        <v>105296.093271998</v>
      </c>
      <c r="X272" s="7">
        <v>9089.1729977705509</v>
      </c>
      <c r="Y272" s="7">
        <f>IF($R272&gt;0,$P272,$C272)</f>
        <v>368882.11020734499</v>
      </c>
      <c r="Z272" s="7">
        <f>IFERROR($Y272*($E272/($C272)),0)</f>
        <v>254496.84393757585</v>
      </c>
      <c r="AA272" s="7">
        <f>IFERROR($Y272*($F272/($C272)),0)</f>
        <v>105296.09327199857</v>
      </c>
      <c r="AB272" s="7">
        <f>IFERROR($Y272*($H272/($C272)),0)</f>
        <v>9089.1729977705654</v>
      </c>
      <c r="AC272" s="7">
        <v>147595.44464159699</v>
      </c>
      <c r="AD272" s="7">
        <v>61066.469293095499</v>
      </c>
      <c r="AE272" s="7">
        <v>1928</v>
      </c>
      <c r="AF272" s="7">
        <v>9089.1729977705509</v>
      </c>
      <c r="AG272" s="7">
        <f t="shared" si="4"/>
        <v>370810.11020734499</v>
      </c>
      <c r="AH272" s="7">
        <v>219679.08693246299</v>
      </c>
    </row>
    <row r="273" spans="1:34" x14ac:dyDescent="0.35">
      <c r="A273" t="s">
        <v>193</v>
      </c>
      <c r="B273" s="9">
        <v>9825</v>
      </c>
      <c r="C273" s="10">
        <v>308727</v>
      </c>
      <c r="D273" s="30">
        <v>311227</v>
      </c>
      <c r="E273" s="10">
        <v>302727</v>
      </c>
      <c r="F273" s="10">
        <v>6000</v>
      </c>
      <c r="G273" s="10">
        <v>2500</v>
      </c>
      <c r="H273" s="10">
        <v>0</v>
      </c>
      <c r="I273" s="6">
        <v>31.422595419847301</v>
      </c>
      <c r="J273" s="6">
        <v>30.811908396946599</v>
      </c>
      <c r="K273" s="6">
        <v>0.61068702290076304</v>
      </c>
      <c r="L273" s="6">
        <v>0.25445292620865101</v>
      </c>
      <c r="M273" s="6">
        <v>0</v>
      </c>
      <c r="N273" s="6">
        <v>28.596308685099601</v>
      </c>
      <c r="O273" s="9">
        <v>9825</v>
      </c>
      <c r="P273" s="7">
        <v>280958.73283110402</v>
      </c>
      <c r="Q273" s="4">
        <v>2.8262867347477001</v>
      </c>
      <c r="R273" s="8">
        <v>9.8833970701273102E-2</v>
      </c>
      <c r="S273" s="5">
        <v>28.0405495447893</v>
      </c>
      <c r="T273" s="5">
        <v>0.555759140310364</v>
      </c>
      <c r="U273" s="5">
        <v>0</v>
      </c>
      <c r="V273" s="7">
        <v>275498.399277555</v>
      </c>
      <c r="W273" s="7">
        <v>5460.3335535493297</v>
      </c>
      <c r="X273" s="7">
        <v>0</v>
      </c>
      <c r="Y273" s="7">
        <f>IF($R273&gt;0,$P273,$C273)</f>
        <v>280958.73283110402</v>
      </c>
      <c r="Z273" s="7">
        <f>IFERROR($Y273*($E273/($C273)),0)</f>
        <v>275498.39927755471</v>
      </c>
      <c r="AA273" s="7">
        <f>IFERROR($Y273*($F273/($C273)),0)</f>
        <v>5460.3335535493297</v>
      </c>
      <c r="AB273" s="7">
        <f>IFERROR($Y273*($H273/($C273)),0)</f>
        <v>0</v>
      </c>
      <c r="AC273" s="7">
        <v>159775.29666101799</v>
      </c>
      <c r="AD273" s="7">
        <v>3166.7204443809301</v>
      </c>
      <c r="AE273" s="7">
        <v>2500</v>
      </c>
      <c r="AF273" s="7">
        <v>0</v>
      </c>
      <c r="AG273" s="7">
        <f t="shared" si="4"/>
        <v>283458.73283110402</v>
      </c>
      <c r="AH273" s="7">
        <v>165442.01710539899</v>
      </c>
    </row>
    <row r="274" spans="1:34" x14ac:dyDescent="0.35">
      <c r="A274" t="s">
        <v>274</v>
      </c>
      <c r="B274" s="9">
        <v>2694</v>
      </c>
      <c r="C274" s="10">
        <v>31800</v>
      </c>
      <c r="D274" s="30">
        <v>32280</v>
      </c>
      <c r="E274" s="10">
        <v>23400</v>
      </c>
      <c r="F274" s="10">
        <v>8400</v>
      </c>
      <c r="G274" s="10">
        <v>480</v>
      </c>
      <c r="H274" s="10">
        <v>0</v>
      </c>
      <c r="I274" s="6">
        <v>11.804008908686001</v>
      </c>
      <c r="J274" s="6">
        <v>8.6859688195991094</v>
      </c>
      <c r="K274" s="6">
        <v>3.1180400890868598</v>
      </c>
      <c r="L274" s="6">
        <v>0.17817371937639201</v>
      </c>
      <c r="M274" s="6">
        <v>0</v>
      </c>
      <c r="N274" s="6">
        <v>21.4541242943552</v>
      </c>
      <c r="O274" s="9">
        <v>2694</v>
      </c>
      <c r="P274" s="7">
        <v>57797.410848992899</v>
      </c>
      <c r="Q274" s="4">
        <v>-9.6501153856692401</v>
      </c>
      <c r="R274" s="8">
        <v>-0.44980234351528797</v>
      </c>
      <c r="S274" s="5">
        <v>15.786997122261401</v>
      </c>
      <c r="T274" s="5">
        <v>5.6671271720938297</v>
      </c>
      <c r="U274" s="5">
        <v>0</v>
      </c>
      <c r="V274" s="7">
        <v>42530.170247372203</v>
      </c>
      <c r="W274" s="7">
        <v>15267.240601620801</v>
      </c>
      <c r="X274" s="7">
        <v>0</v>
      </c>
      <c r="Y274" s="7">
        <f>IF($R274&gt;0,$P274,$C274)</f>
        <v>31800</v>
      </c>
      <c r="Z274" s="7">
        <f>IFERROR($Y274*($E274/($C274)),0)</f>
        <v>23400</v>
      </c>
      <c r="AA274" s="7">
        <f>IFERROR($Y274*($F274/($C274)),0)</f>
        <v>8400</v>
      </c>
      <c r="AB274" s="7">
        <f>IFERROR($Y274*($H274/($C274)),0)</f>
        <v>0</v>
      </c>
      <c r="AC274" s="7">
        <v>13570.83</v>
      </c>
      <c r="AD274" s="7">
        <v>4871.58</v>
      </c>
      <c r="AE274" s="7">
        <v>480</v>
      </c>
      <c r="AF274" s="7">
        <v>0</v>
      </c>
      <c r="AG274" s="7">
        <f t="shared" si="4"/>
        <v>32280</v>
      </c>
      <c r="AH274" s="7">
        <v>18922.41</v>
      </c>
    </row>
    <row r="275" spans="1:34" x14ac:dyDescent="0.35">
      <c r="A275" t="s">
        <v>116</v>
      </c>
      <c r="B275" s="9">
        <v>16449</v>
      </c>
      <c r="C275" s="10">
        <v>327892</v>
      </c>
      <c r="D275" s="30">
        <v>330796</v>
      </c>
      <c r="E275" s="10">
        <v>275606</v>
      </c>
      <c r="F275" s="10">
        <v>52286</v>
      </c>
      <c r="G275" s="10">
        <v>2904</v>
      </c>
      <c r="H275" s="10">
        <v>0</v>
      </c>
      <c r="I275" s="6">
        <v>19.9338561614688</v>
      </c>
      <c r="J275" s="6">
        <v>16.7551826858776</v>
      </c>
      <c r="K275" s="6">
        <v>3.17867347559122</v>
      </c>
      <c r="L275" s="6">
        <v>0.17654568666788301</v>
      </c>
      <c r="M275" s="6">
        <v>0</v>
      </c>
      <c r="N275" s="6">
        <v>34.550986138284799</v>
      </c>
      <c r="O275" s="9">
        <v>16449</v>
      </c>
      <c r="P275" s="7">
        <v>568329.17098864599</v>
      </c>
      <c r="Q275" s="4">
        <v>-14.617129976816001</v>
      </c>
      <c r="R275" s="8">
        <v>-0.42305970423863598</v>
      </c>
      <c r="S275" s="5">
        <v>29.0414498848039</v>
      </c>
      <c r="T275" s="5">
        <v>5.5095362534808903</v>
      </c>
      <c r="U275" s="5">
        <v>0</v>
      </c>
      <c r="V275" s="7">
        <v>477702.80915513902</v>
      </c>
      <c r="W275" s="7">
        <v>90626.361833507195</v>
      </c>
      <c r="X275" s="7">
        <v>0</v>
      </c>
      <c r="Y275" s="7">
        <f>IF($R275&gt;0,$P275,$C275)</f>
        <v>327892</v>
      </c>
      <c r="Z275" s="7">
        <f>IFERROR($Y275*($E275/($C275)),0)</f>
        <v>275606</v>
      </c>
      <c r="AA275" s="7">
        <f>IFERROR($Y275*($F275/($C275)),0)</f>
        <v>52286</v>
      </c>
      <c r="AB275" s="7">
        <f>IFERROR($Y275*($H275/($C275)),0)</f>
        <v>0</v>
      </c>
      <c r="AC275" s="7">
        <v>159837.6997</v>
      </c>
      <c r="AD275" s="7">
        <v>30323.2657</v>
      </c>
      <c r="AE275" s="7">
        <v>2904</v>
      </c>
      <c r="AF275" s="7">
        <v>0</v>
      </c>
      <c r="AG275" s="7">
        <f t="shared" si="4"/>
        <v>330796</v>
      </c>
      <c r="AH275" s="7">
        <v>193064.96539999999</v>
      </c>
    </row>
    <row r="276" spans="1:34" x14ac:dyDescent="0.35">
      <c r="A276" t="s">
        <v>49</v>
      </c>
      <c r="B276" s="9">
        <v>11467</v>
      </c>
      <c r="C276" s="10">
        <v>183555</v>
      </c>
      <c r="D276" s="30">
        <v>189555</v>
      </c>
      <c r="E276" s="10">
        <v>172083</v>
      </c>
      <c r="F276" s="10">
        <v>11472</v>
      </c>
      <c r="G276" s="10">
        <v>6000</v>
      </c>
      <c r="H276" s="10">
        <v>0</v>
      </c>
      <c r="I276" s="6">
        <v>16.0072381616813</v>
      </c>
      <c r="J276" s="6">
        <v>15.0068021278451</v>
      </c>
      <c r="K276" s="6">
        <v>1.0004360338362299</v>
      </c>
      <c r="L276" s="6">
        <v>0.52324060347082901</v>
      </c>
      <c r="M276" s="6">
        <v>0</v>
      </c>
      <c r="N276" s="6">
        <v>30.078409130054698</v>
      </c>
      <c r="O276" s="9">
        <v>11467</v>
      </c>
      <c r="P276" s="7">
        <v>344909.11749433802</v>
      </c>
      <c r="Q276" s="4">
        <v>-14.0711709683734</v>
      </c>
      <c r="R276" s="8">
        <v>-0.467816329897358</v>
      </c>
      <c r="S276" s="5">
        <v>28.1985392842865</v>
      </c>
      <c r="T276" s="5">
        <v>1.8798698457682299</v>
      </c>
      <c r="U276" s="5">
        <v>0</v>
      </c>
      <c r="V276" s="7">
        <v>323352.64997291297</v>
      </c>
      <c r="W276" s="7">
        <v>21556.4675214243</v>
      </c>
      <c r="X276" s="7">
        <v>0</v>
      </c>
      <c r="Y276" s="7">
        <f>IF($R276&gt;0,$P276,$C276)</f>
        <v>183555</v>
      </c>
      <c r="Z276" s="7">
        <f>IFERROR($Y276*($E276/($C276)),0)</f>
        <v>172083</v>
      </c>
      <c r="AA276" s="7">
        <f>IFERROR($Y276*($F276/($C276)),0)</f>
        <v>11472</v>
      </c>
      <c r="AB276" s="7">
        <f>IFERROR($Y276*($H276/($C276)),0)</f>
        <v>0</v>
      </c>
      <c r="AC276" s="7">
        <v>99799.53585</v>
      </c>
      <c r="AD276" s="7">
        <v>6653.1863999999996</v>
      </c>
      <c r="AE276" s="7">
        <v>6000</v>
      </c>
      <c r="AF276" s="7">
        <v>0</v>
      </c>
      <c r="AG276" s="7">
        <f t="shared" si="4"/>
        <v>189555</v>
      </c>
      <c r="AH276" s="7">
        <v>112452.72225000001</v>
      </c>
    </row>
    <row r="277" spans="1:34" x14ac:dyDescent="0.35">
      <c r="A277" t="s">
        <v>75</v>
      </c>
      <c r="B277" s="9">
        <v>17653</v>
      </c>
      <c r="C277" s="10">
        <v>585000</v>
      </c>
      <c r="D277" s="30">
        <v>591000</v>
      </c>
      <c r="E277" s="10">
        <v>565000</v>
      </c>
      <c r="F277" s="10">
        <v>15000</v>
      </c>
      <c r="G277" s="10">
        <v>6000</v>
      </c>
      <c r="H277" s="10">
        <v>5000</v>
      </c>
      <c r="I277" s="6">
        <v>33.138843256103797</v>
      </c>
      <c r="J277" s="6">
        <v>32.005891349912197</v>
      </c>
      <c r="K277" s="6">
        <v>0.84971392964368697</v>
      </c>
      <c r="L277" s="6">
        <v>0.33988557185747498</v>
      </c>
      <c r="M277" s="6">
        <v>0.28323797654789601</v>
      </c>
      <c r="N277" s="6">
        <v>43.0716897876638</v>
      </c>
      <c r="O277" s="9">
        <v>17653</v>
      </c>
      <c r="P277" s="7">
        <v>760344.53982162802</v>
      </c>
      <c r="Q277" s="4">
        <v>-9.9328465315599797</v>
      </c>
      <c r="R277" s="8">
        <v>-0.23061195371083101</v>
      </c>
      <c r="S277" s="5">
        <v>41.5991533846667</v>
      </c>
      <c r="T277" s="5">
        <v>1.10440230224779</v>
      </c>
      <c r="U277" s="5">
        <v>0.368134100749263</v>
      </c>
      <c r="V277" s="7">
        <v>734349.85469952098</v>
      </c>
      <c r="W277" s="7">
        <v>19496.013841580199</v>
      </c>
      <c r="X277" s="7">
        <v>6498.6712805267398</v>
      </c>
      <c r="Y277" s="7">
        <f>IF($R277&gt;0,$P277,$C277)</f>
        <v>585000</v>
      </c>
      <c r="Z277" s="7">
        <f>IFERROR($Y277*($E277/($C277)),0)</f>
        <v>565000</v>
      </c>
      <c r="AA277" s="7">
        <f>IFERROR($Y277*($F277/($C277)),0)</f>
        <v>15000</v>
      </c>
      <c r="AB277" s="7">
        <f>IFERROR($Y277*($H277/($C277)),0)</f>
        <v>5000.0000000000009</v>
      </c>
      <c r="AC277" s="7">
        <v>327671.75</v>
      </c>
      <c r="AD277" s="7">
        <v>8699.25</v>
      </c>
      <c r="AE277" s="7">
        <v>6000</v>
      </c>
      <c r="AF277" s="7">
        <v>5000</v>
      </c>
      <c r="AG277" s="7">
        <f t="shared" si="4"/>
        <v>591000</v>
      </c>
      <c r="AH277" s="7">
        <v>347371</v>
      </c>
    </row>
    <row r="278" spans="1:34" x14ac:dyDescent="0.35">
      <c r="A278" t="s">
        <v>228</v>
      </c>
      <c r="B278" s="9">
        <v>6882</v>
      </c>
      <c r="C278" s="10">
        <v>82204</v>
      </c>
      <c r="D278" s="30">
        <v>84204</v>
      </c>
      <c r="E278" s="10">
        <v>78204</v>
      </c>
      <c r="F278" s="10">
        <v>4000</v>
      </c>
      <c r="G278" s="10">
        <v>2000</v>
      </c>
      <c r="H278" s="10">
        <v>0</v>
      </c>
      <c r="I278" s="6">
        <v>11.944783493170601</v>
      </c>
      <c r="J278" s="6">
        <v>11.3635571054926</v>
      </c>
      <c r="K278" s="6">
        <v>0.58122638767800106</v>
      </c>
      <c r="L278" s="6">
        <v>0.29061319383899997</v>
      </c>
      <c r="M278" s="6">
        <v>0</v>
      </c>
      <c r="N278" s="6">
        <v>36.573615055816298</v>
      </c>
      <c r="O278" s="9">
        <v>6882</v>
      </c>
      <c r="P278" s="7">
        <v>251699.61881412801</v>
      </c>
      <c r="Q278" s="4">
        <v>-24.628831562645701</v>
      </c>
      <c r="R278" s="8">
        <v>-0.67340435242889596</v>
      </c>
      <c r="S278" s="5">
        <v>34.793963697935098</v>
      </c>
      <c r="T278" s="5">
        <v>1.7796513578811901</v>
      </c>
      <c r="U278" s="5">
        <v>0</v>
      </c>
      <c r="V278" s="7">
        <v>239452.058169189</v>
      </c>
      <c r="W278" s="7">
        <v>12247.560644938299</v>
      </c>
      <c r="X278" s="7">
        <v>0</v>
      </c>
      <c r="Y278" s="7">
        <f>IF($R278&gt;0,$P278,$C278)</f>
        <v>82204</v>
      </c>
      <c r="Z278" s="7">
        <f>IFERROR($Y278*($E278/($C278)),0)</f>
        <v>78204</v>
      </c>
      <c r="AA278" s="7">
        <f>IFERROR($Y278*($F278/($C278)),0)</f>
        <v>4000</v>
      </c>
      <c r="AB278" s="7">
        <f>IFERROR($Y278*($H278/($C278)),0)</f>
        <v>0</v>
      </c>
      <c r="AC278" s="7">
        <v>45354.409800000001</v>
      </c>
      <c r="AD278" s="7">
        <v>2319.8000000000002</v>
      </c>
      <c r="AE278" s="7">
        <v>2000</v>
      </c>
      <c r="AF278" s="7">
        <v>0</v>
      </c>
      <c r="AG278" s="7">
        <f t="shared" si="4"/>
        <v>84204</v>
      </c>
      <c r="AH278" s="7">
        <v>49674.209799999997</v>
      </c>
    </row>
    <row r="279" spans="1:34" x14ac:dyDescent="0.35">
      <c r="A279" t="s">
        <v>29</v>
      </c>
      <c r="B279" s="9">
        <v>9552</v>
      </c>
      <c r="C279" s="10">
        <v>179376</v>
      </c>
      <c r="D279" s="30">
        <v>179618</v>
      </c>
      <c r="E279" s="10">
        <v>174536</v>
      </c>
      <c r="F279" s="10">
        <v>4840</v>
      </c>
      <c r="G279" s="10">
        <v>242</v>
      </c>
      <c r="H279" s="10">
        <v>0</v>
      </c>
      <c r="I279" s="6">
        <v>18.778894472361799</v>
      </c>
      <c r="J279" s="6">
        <v>18.272194304857599</v>
      </c>
      <c r="K279" s="6">
        <v>0.506700167504188</v>
      </c>
      <c r="L279" s="6">
        <v>2.5335008375209401E-2</v>
      </c>
      <c r="M279" s="6">
        <v>0</v>
      </c>
      <c r="N279" s="6">
        <v>26.819928950825801</v>
      </c>
      <c r="O279" s="9">
        <v>9552</v>
      </c>
      <c r="P279" s="7">
        <v>256183.96133828801</v>
      </c>
      <c r="Q279" s="4">
        <v>-8.0410344784640007</v>
      </c>
      <c r="R279" s="8">
        <v>-0.299815651756841</v>
      </c>
      <c r="S279" s="5">
        <v>26.096262149681898</v>
      </c>
      <c r="T279" s="5">
        <v>0.72366680114394799</v>
      </c>
      <c r="U279" s="5">
        <v>0</v>
      </c>
      <c r="V279" s="7">
        <v>249271.49605376099</v>
      </c>
      <c r="W279" s="7">
        <v>6912.4652845270002</v>
      </c>
      <c r="X279" s="7">
        <v>0</v>
      </c>
      <c r="Y279" s="7">
        <f>IF($R279&gt;0,$P279,$C279)</f>
        <v>179376</v>
      </c>
      <c r="Z279" s="7">
        <f>IFERROR($Y279*($E279/($C279)),0)</f>
        <v>174536</v>
      </c>
      <c r="AA279" s="7">
        <f>IFERROR($Y279*($F279/($C279)),0)</f>
        <v>4840</v>
      </c>
      <c r="AB279" s="7">
        <f>IFERROR($Y279*($H279/($C279)),0)</f>
        <v>0</v>
      </c>
      <c r="AC279" s="7">
        <v>101222.1532</v>
      </c>
      <c r="AD279" s="7">
        <v>2806.9580000000001</v>
      </c>
      <c r="AE279" s="7">
        <v>242</v>
      </c>
      <c r="AF279" s="7">
        <v>0</v>
      </c>
      <c r="AG279" s="7">
        <f t="shared" si="4"/>
        <v>179618</v>
      </c>
      <c r="AH279" s="7">
        <v>104271.1112</v>
      </c>
    </row>
    <row r="280" spans="1:34" x14ac:dyDescent="0.35">
      <c r="A280" t="s">
        <v>287</v>
      </c>
      <c r="B280" s="9">
        <v>7774</v>
      </c>
      <c r="C280" s="10">
        <v>20967</v>
      </c>
      <c r="D280" s="30">
        <v>22183</v>
      </c>
      <c r="E280" s="10">
        <v>20244</v>
      </c>
      <c r="F280" s="10">
        <v>723</v>
      </c>
      <c r="G280" s="10">
        <v>1216</v>
      </c>
      <c r="H280" s="10">
        <v>0</v>
      </c>
      <c r="I280" s="6">
        <v>2.6970671468999199</v>
      </c>
      <c r="J280" s="6">
        <v>2.60406483148958</v>
      </c>
      <c r="K280" s="6">
        <v>9.3002315410342207E-2</v>
      </c>
      <c r="L280" s="6">
        <v>0.15641883200411599</v>
      </c>
      <c r="M280" s="6">
        <v>0</v>
      </c>
      <c r="N280" s="6">
        <v>34.146809452662403</v>
      </c>
      <c r="O280" s="9">
        <v>7774</v>
      </c>
      <c r="P280" s="7">
        <v>265457.29668499797</v>
      </c>
      <c r="Q280" s="4">
        <v>-31.449742305762499</v>
      </c>
      <c r="R280" s="8">
        <v>-0.92101554464000901</v>
      </c>
      <c r="S280" s="5">
        <v>32.969333264639602</v>
      </c>
      <c r="T280" s="5">
        <v>1.1774761880228399</v>
      </c>
      <c r="U280" s="5">
        <v>0</v>
      </c>
      <c r="V280" s="7">
        <v>256303.596799308</v>
      </c>
      <c r="W280" s="7">
        <v>9153.6998856895807</v>
      </c>
      <c r="X280" s="7">
        <v>0</v>
      </c>
      <c r="Y280" s="7">
        <f>IF($R280&gt;0,$P280,$C280)</f>
        <v>20967</v>
      </c>
      <c r="Z280" s="7">
        <f>IFERROR($Y280*($E280/($C280)),0)</f>
        <v>20244</v>
      </c>
      <c r="AA280" s="7">
        <f>IFERROR($Y280*($F280/($C280)),0)</f>
        <v>723</v>
      </c>
      <c r="AB280" s="7">
        <f>IFERROR($Y280*($H280/($C280)),0)</f>
        <v>0</v>
      </c>
      <c r="AC280" s="7">
        <v>11740.507799999999</v>
      </c>
      <c r="AD280" s="7">
        <v>419.30385000000001</v>
      </c>
      <c r="AE280" s="7">
        <v>1216</v>
      </c>
      <c r="AF280" s="7">
        <v>0</v>
      </c>
      <c r="AG280" s="7">
        <f t="shared" si="4"/>
        <v>22183</v>
      </c>
      <c r="AH280" s="7">
        <v>13375.81165</v>
      </c>
    </row>
    <row r="281" spans="1:34" x14ac:dyDescent="0.35">
      <c r="A281" t="s">
        <v>128</v>
      </c>
      <c r="B281" s="9">
        <v>45110</v>
      </c>
      <c r="C281" s="10">
        <v>2650129</v>
      </c>
      <c r="D281" s="30">
        <v>2660977</v>
      </c>
      <c r="E281" s="10">
        <v>2518203</v>
      </c>
      <c r="F281" s="10">
        <v>123500</v>
      </c>
      <c r="G281" s="10">
        <v>10848</v>
      </c>
      <c r="H281" s="10">
        <v>8426</v>
      </c>
      <c r="I281" s="6">
        <v>58.748148969186403</v>
      </c>
      <c r="J281" s="6">
        <v>55.823608955885597</v>
      </c>
      <c r="K281" s="6">
        <v>2.7377521613832898</v>
      </c>
      <c r="L281" s="6">
        <v>0.24047882952782099</v>
      </c>
      <c r="M281" s="6">
        <v>0.186787851917535</v>
      </c>
      <c r="N281" s="6">
        <v>17.907328763580399</v>
      </c>
      <c r="O281" s="9">
        <v>45110</v>
      </c>
      <c r="P281" s="7">
        <v>807799.60052511096</v>
      </c>
      <c r="Q281" s="4">
        <v>40.840820205606001</v>
      </c>
      <c r="R281" s="8">
        <v>2.2806762943151702</v>
      </c>
      <c r="S281" s="5">
        <v>17.0158845152196</v>
      </c>
      <c r="T281" s="5">
        <v>0.83450847196577105</v>
      </c>
      <c r="U281" s="5">
        <v>5.6935776395008797E-2</v>
      </c>
      <c r="V281" s="7">
        <v>767586.55048155598</v>
      </c>
      <c r="W281" s="7">
        <v>37644.6771703759</v>
      </c>
      <c r="X281" s="7">
        <v>2568.3728731788501</v>
      </c>
      <c r="Y281" s="7">
        <f>IF($R281&gt;0,$P281,$C281)</f>
        <v>807799.60052511096</v>
      </c>
      <c r="Z281" s="7">
        <f>IFERROR($Y281*($E281/($C281)),0)</f>
        <v>767586.5504815561</v>
      </c>
      <c r="AA281" s="7">
        <f>IFERROR($Y281*($F281/($C281)),0)</f>
        <v>37644.677170375937</v>
      </c>
      <c r="AB281" s="7">
        <f>IFERROR($Y281*($H281/($C281)),0)</f>
        <v>2568.3728731788474</v>
      </c>
      <c r="AC281" s="7">
        <v>445161.81995177898</v>
      </c>
      <c r="AD281" s="7">
        <v>21832.0305249595</v>
      </c>
      <c r="AE281" s="7">
        <v>10848</v>
      </c>
      <c r="AF281" s="7">
        <v>2568.3728731788501</v>
      </c>
      <c r="AG281" s="7">
        <f t="shared" si="4"/>
        <v>818647.60052511096</v>
      </c>
      <c r="AH281" s="7">
        <v>480410.22334991698</v>
      </c>
    </row>
    <row r="282" spans="1:34" x14ac:dyDescent="0.35">
      <c r="A282" t="s">
        <v>138</v>
      </c>
      <c r="B282" s="9">
        <v>12771</v>
      </c>
      <c r="C282" s="10">
        <v>66537</v>
      </c>
      <c r="D282" s="30">
        <v>67737</v>
      </c>
      <c r="E282" s="10">
        <v>63537</v>
      </c>
      <c r="F282" s="10">
        <v>3000</v>
      </c>
      <c r="G282" s="10">
        <v>1200</v>
      </c>
      <c r="H282" s="10">
        <v>0</v>
      </c>
      <c r="I282" s="6">
        <v>5.21000704721635</v>
      </c>
      <c r="J282" s="6">
        <v>4.9750998355649498</v>
      </c>
      <c r="K282" s="6">
        <v>0.234907211651398</v>
      </c>
      <c r="L282" s="6">
        <v>9.3962884660559104E-2</v>
      </c>
      <c r="M282" s="6">
        <v>0</v>
      </c>
      <c r="N282" s="6">
        <v>35.543594771318901</v>
      </c>
      <c r="O282" s="9">
        <v>12771</v>
      </c>
      <c r="P282" s="7">
        <v>453927.24882451398</v>
      </c>
      <c r="Q282" s="4">
        <v>-30.3335877241026</v>
      </c>
      <c r="R282" s="8">
        <v>-0.85341924246164202</v>
      </c>
      <c r="S282" s="5">
        <v>33.941015990881603</v>
      </c>
      <c r="T282" s="5">
        <v>1.6025787804373</v>
      </c>
      <c r="U282" s="5">
        <v>0</v>
      </c>
      <c r="V282" s="7">
        <v>433460.71521954902</v>
      </c>
      <c r="W282" s="7">
        <v>20466.533604964799</v>
      </c>
      <c r="X282" s="7">
        <v>0</v>
      </c>
      <c r="Y282" s="7">
        <f>IF($R282&gt;0,$P282,$C282)</f>
        <v>66537</v>
      </c>
      <c r="Z282" s="7">
        <f>IFERROR($Y282*($E282/($C282)),0)</f>
        <v>63537</v>
      </c>
      <c r="AA282" s="7">
        <f>IFERROR($Y282*($F282/($C282)),0)</f>
        <v>3000</v>
      </c>
      <c r="AB282" s="7">
        <f>IFERROR($Y282*($H282/($C282)),0)</f>
        <v>0</v>
      </c>
      <c r="AC282" s="7">
        <v>36848.283150000003</v>
      </c>
      <c r="AD282" s="7">
        <v>1739.85</v>
      </c>
      <c r="AE282" s="7">
        <v>1200</v>
      </c>
      <c r="AF282" s="7">
        <v>0</v>
      </c>
      <c r="AG282" s="7">
        <f t="shared" si="4"/>
        <v>67737</v>
      </c>
      <c r="AH282" s="7">
        <v>39788.133150000001</v>
      </c>
    </row>
    <row r="283" spans="1:34" x14ac:dyDescent="0.35">
      <c r="A283" t="s">
        <v>45</v>
      </c>
      <c r="B283" s="9">
        <v>5237</v>
      </c>
      <c r="C283" s="10">
        <v>564500</v>
      </c>
      <c r="D283" s="30">
        <v>567500</v>
      </c>
      <c r="E283" s="10">
        <v>512500</v>
      </c>
      <c r="F283" s="10">
        <v>52000</v>
      </c>
      <c r="G283" s="10">
        <v>3000</v>
      </c>
      <c r="H283" s="10">
        <v>0</v>
      </c>
      <c r="I283" s="6">
        <v>107.79071987779299</v>
      </c>
      <c r="J283" s="6">
        <v>97.861371013939305</v>
      </c>
      <c r="K283" s="6">
        <v>9.9293488638533507</v>
      </c>
      <c r="L283" s="6">
        <v>0.57284704983769297</v>
      </c>
      <c r="M283" s="6">
        <v>0</v>
      </c>
      <c r="N283" s="6">
        <v>39.257278226884999</v>
      </c>
      <c r="O283" s="9">
        <v>5237</v>
      </c>
      <c r="P283" s="7">
        <v>205590.36607419699</v>
      </c>
      <c r="Q283" s="4">
        <v>68.533441650907605</v>
      </c>
      <c r="R283" s="8">
        <v>1.74575122744941</v>
      </c>
      <c r="S283" s="5">
        <v>35.6410187622295</v>
      </c>
      <c r="T283" s="5">
        <v>3.6162594646554802</v>
      </c>
      <c r="U283" s="5">
        <v>0</v>
      </c>
      <c r="V283" s="7">
        <v>186652.01525779601</v>
      </c>
      <c r="W283" s="7">
        <v>18938.350816400802</v>
      </c>
      <c r="X283" s="7">
        <v>0</v>
      </c>
      <c r="Y283" s="7">
        <f>IF($R283&gt;0,$P283,$C283)</f>
        <v>205590.36607419699</v>
      </c>
      <c r="Z283" s="7">
        <f>IFERROR($Y283*($E283/($C283)),0)</f>
        <v>186652.01525779621</v>
      </c>
      <c r="AA283" s="7">
        <f>IFERROR($Y283*($F283/($C283)),0)</f>
        <v>18938.350816400787</v>
      </c>
      <c r="AB283" s="7">
        <f>IFERROR($Y283*($H283/($C283)),0)</f>
        <v>0</v>
      </c>
      <c r="AC283" s="7">
        <v>108248.83624875901</v>
      </c>
      <c r="AD283" s="7">
        <v>10983.296555971599</v>
      </c>
      <c r="AE283" s="7">
        <v>3000</v>
      </c>
      <c r="AF283" s="7">
        <v>0</v>
      </c>
      <c r="AG283" s="7">
        <f t="shared" si="4"/>
        <v>208590.36607419699</v>
      </c>
      <c r="AH283" s="7">
        <v>122232.13280473</v>
      </c>
    </row>
    <row r="284" spans="1:34" x14ac:dyDescent="0.35">
      <c r="A284" t="s">
        <v>207</v>
      </c>
      <c r="B284" s="9">
        <v>160140</v>
      </c>
      <c r="C284" s="10">
        <v>4168980</v>
      </c>
      <c r="D284" s="30">
        <v>4208980</v>
      </c>
      <c r="E284" s="10">
        <v>3837748</v>
      </c>
      <c r="F284" s="10">
        <v>328699</v>
      </c>
      <c r="G284" s="10">
        <v>40000</v>
      </c>
      <c r="H284" s="10">
        <v>2533</v>
      </c>
      <c r="I284" s="6">
        <v>26.033345822405401</v>
      </c>
      <c r="J284" s="6">
        <v>23.9649556637942</v>
      </c>
      <c r="K284" s="6">
        <v>2.05257274884476</v>
      </c>
      <c r="L284" s="6">
        <v>0.24978144123891599</v>
      </c>
      <c r="M284" s="6">
        <v>1.5817409766454401E-2</v>
      </c>
      <c r="N284" s="6">
        <v>42.640716006787898</v>
      </c>
      <c r="O284" s="9">
        <v>160140</v>
      </c>
      <c r="P284" s="7">
        <v>6828484.2613270096</v>
      </c>
      <c r="Q284" s="4">
        <v>-16.6073701843825</v>
      </c>
      <c r="R284" s="8">
        <v>-0.38947212288224198</v>
      </c>
      <c r="S284" s="5">
        <v>39.252844238547098</v>
      </c>
      <c r="T284" s="5">
        <v>3.3619640081543101</v>
      </c>
      <c r="U284" s="5">
        <v>2.5907760086446501E-2</v>
      </c>
      <c r="V284" s="7">
        <v>6285950.4763609301</v>
      </c>
      <c r="W284" s="7">
        <v>538384.91626583098</v>
      </c>
      <c r="X284" s="7">
        <v>4148.8687002435399</v>
      </c>
      <c r="Y284" s="7">
        <f>IF($R284&gt;0,$P284,$C284)</f>
        <v>4168980</v>
      </c>
      <c r="Z284" s="7">
        <f>IFERROR($Y284*($E284/($C284)),0)</f>
        <v>3837748</v>
      </c>
      <c r="AA284" s="7">
        <f>IFERROR($Y284*($F284/($C284)),0)</f>
        <v>328699</v>
      </c>
      <c r="AB284" s="7">
        <f>IFERROR($Y284*($H284/($C284)),0)</f>
        <v>2533</v>
      </c>
      <c r="AC284" s="7">
        <v>2225701.9526</v>
      </c>
      <c r="AD284" s="7">
        <v>190628.98504999999</v>
      </c>
      <c r="AE284" s="7">
        <v>40000</v>
      </c>
      <c r="AF284" s="7">
        <v>2533</v>
      </c>
      <c r="AG284" s="7">
        <f t="shared" si="4"/>
        <v>4208980</v>
      </c>
      <c r="AH284" s="7">
        <v>2458863.9376500002</v>
      </c>
    </row>
    <row r="285" spans="1:34" x14ac:dyDescent="0.35">
      <c r="A285" t="s">
        <v>102</v>
      </c>
      <c r="B285" s="9">
        <v>10277</v>
      </c>
      <c r="C285" s="10">
        <v>328060</v>
      </c>
      <c r="D285" s="30">
        <v>332560</v>
      </c>
      <c r="E285" s="10">
        <v>276860</v>
      </c>
      <c r="F285" s="10">
        <v>51200</v>
      </c>
      <c r="G285" s="10">
        <v>4500</v>
      </c>
      <c r="H285" s="10">
        <v>0</v>
      </c>
      <c r="I285" s="6">
        <v>31.921767052641801</v>
      </c>
      <c r="J285" s="6">
        <v>26.9397684149071</v>
      </c>
      <c r="K285" s="6">
        <v>4.9819986377347503</v>
      </c>
      <c r="L285" s="6">
        <v>0.43787097401965602</v>
      </c>
      <c r="M285" s="6">
        <v>0</v>
      </c>
      <c r="N285" s="6">
        <v>28.243765344443101</v>
      </c>
      <c r="O285" s="9">
        <v>10277</v>
      </c>
      <c r="P285" s="7">
        <v>290261.17644484201</v>
      </c>
      <c r="Q285" s="4">
        <v>3.6780017081987202</v>
      </c>
      <c r="R285" s="8">
        <v>0.13022349050645801</v>
      </c>
      <c r="S285" s="5">
        <v>23.835788798581099</v>
      </c>
      <c r="T285" s="5">
        <v>4.4079765458619997</v>
      </c>
      <c r="U285" s="5">
        <v>0</v>
      </c>
      <c r="V285" s="7">
        <v>244960.40148301801</v>
      </c>
      <c r="W285" s="7">
        <v>45300.774961823699</v>
      </c>
      <c r="X285" s="7">
        <v>0</v>
      </c>
      <c r="Y285" s="7">
        <f>IF($R285&gt;0,$P285,$C285)</f>
        <v>290261.17644484201</v>
      </c>
      <c r="Z285" s="7">
        <f>IFERROR($Y285*($E285/($C285)),0)</f>
        <v>244960.40148301824</v>
      </c>
      <c r="AA285" s="7">
        <f>IFERROR($Y285*($F285/($C285)),0)</f>
        <v>45300.774961823787</v>
      </c>
      <c r="AB285" s="7">
        <f>IFERROR($Y285*($H285/($C285)),0)</f>
        <v>0</v>
      </c>
      <c r="AC285" s="7">
        <v>142064.784840076</v>
      </c>
      <c r="AD285" s="7">
        <v>26272.1844391097</v>
      </c>
      <c r="AE285" s="7">
        <v>4500</v>
      </c>
      <c r="AF285" s="7">
        <v>0</v>
      </c>
      <c r="AG285" s="7">
        <f t="shared" si="4"/>
        <v>294761.17644484201</v>
      </c>
      <c r="AH285" s="7">
        <v>172836.96927918601</v>
      </c>
    </row>
    <row r="286" spans="1:34" x14ac:dyDescent="0.35">
      <c r="A286" t="s">
        <v>253</v>
      </c>
      <c r="B286" s="9">
        <v>55443</v>
      </c>
      <c r="C286" s="10">
        <v>921747</v>
      </c>
      <c r="D286" s="30">
        <v>926147</v>
      </c>
      <c r="E286" s="10">
        <v>894247</v>
      </c>
      <c r="F286" s="10">
        <v>27500</v>
      </c>
      <c r="G286" s="10">
        <v>4400</v>
      </c>
      <c r="H286" s="10">
        <v>0</v>
      </c>
      <c r="I286" s="6">
        <v>16.625128510362</v>
      </c>
      <c r="J286" s="6">
        <v>16.129123604422599</v>
      </c>
      <c r="K286" s="6">
        <v>0.49600490593943303</v>
      </c>
      <c r="L286" s="6">
        <v>7.9360784950309293E-2</v>
      </c>
      <c r="M286" s="6">
        <v>0</v>
      </c>
      <c r="N286" s="6">
        <v>7.91455474922049</v>
      </c>
      <c r="O286" s="9">
        <v>55443</v>
      </c>
      <c r="P286" s="7">
        <v>438806.65896103199</v>
      </c>
      <c r="Q286" s="4">
        <v>8.7105737611415002</v>
      </c>
      <c r="R286" s="8">
        <v>1.1005766005977</v>
      </c>
      <c r="S286" s="5">
        <v>7.6784267709319103</v>
      </c>
      <c r="T286" s="5">
        <v>0.23612797828858001</v>
      </c>
      <c r="U286" s="5">
        <v>0</v>
      </c>
      <c r="V286" s="7">
        <v>425715.01546077803</v>
      </c>
      <c r="W286" s="7">
        <v>13091.6435002537</v>
      </c>
      <c r="X286" s="7">
        <v>0</v>
      </c>
      <c r="Y286" s="7">
        <f>IF($R286&gt;0,$P286,$C286)</f>
        <v>438806.65896103199</v>
      </c>
      <c r="Z286" s="7">
        <f>IFERROR($Y286*($E286/($C286)),0)</f>
        <v>425715.01546077826</v>
      </c>
      <c r="AA286" s="7">
        <f>IFERROR($Y286*($F286/($C286)),0)</f>
        <v>13091.643500253736</v>
      </c>
      <c r="AB286" s="7">
        <f>IFERROR($Y286*($H286/($C286)),0)</f>
        <v>0</v>
      </c>
      <c r="AC286" s="7">
        <v>246893.423216478</v>
      </c>
      <c r="AD286" s="7">
        <v>7592.4986479721501</v>
      </c>
      <c r="AE286" s="7">
        <v>4400</v>
      </c>
      <c r="AF286" s="7">
        <v>0</v>
      </c>
      <c r="AG286" s="7">
        <f t="shared" si="4"/>
        <v>443206.65896103199</v>
      </c>
      <c r="AH286" s="7">
        <v>258885.92186445001</v>
      </c>
    </row>
    <row r="287" spans="1:34" x14ac:dyDescent="0.35">
      <c r="A287" t="s">
        <v>262</v>
      </c>
      <c r="B287" s="9">
        <v>64979</v>
      </c>
      <c r="C287" s="10">
        <v>2102095</v>
      </c>
      <c r="D287" s="30">
        <v>2110095</v>
      </c>
      <c r="E287" s="10">
        <v>1587765</v>
      </c>
      <c r="F287" s="10">
        <v>505330</v>
      </c>
      <c r="G287" s="10">
        <v>8000</v>
      </c>
      <c r="H287" s="10">
        <v>9000</v>
      </c>
      <c r="I287" s="6">
        <v>32.350374736453297</v>
      </c>
      <c r="J287" s="6">
        <v>24.435048246356502</v>
      </c>
      <c r="K287" s="6">
        <v>7.7768202034503497</v>
      </c>
      <c r="L287" s="6">
        <v>0.123116699241293</v>
      </c>
      <c r="M287" s="6">
        <v>0.13850628664645501</v>
      </c>
      <c r="N287" s="6">
        <v>35.2169218068709</v>
      </c>
      <c r="O287" s="9">
        <v>64979</v>
      </c>
      <c r="P287" s="7">
        <v>2288360.3620886598</v>
      </c>
      <c r="Q287" s="4">
        <v>-2.8665470704175502</v>
      </c>
      <c r="R287" s="8">
        <v>-8.1396866146838498E-2</v>
      </c>
      <c r="S287" s="5">
        <v>26.600223040674301</v>
      </c>
      <c r="T287" s="5">
        <v>8.4659195215563798</v>
      </c>
      <c r="U287" s="5">
        <v>0.15077924464015099</v>
      </c>
      <c r="V287" s="7">
        <v>1728455.8929599801</v>
      </c>
      <c r="W287" s="7">
        <v>550106.98459121201</v>
      </c>
      <c r="X287" s="7">
        <v>9797.4845374723609</v>
      </c>
      <c r="Y287" s="7">
        <f>IF($R287&gt;0,$P287,$C287)</f>
        <v>2102095</v>
      </c>
      <c r="Z287" s="7">
        <f>IFERROR($Y287*($E287/($C287)),0)</f>
        <v>1587765</v>
      </c>
      <c r="AA287" s="7">
        <f>IFERROR($Y287*($F287/($C287)),0)</f>
        <v>505330</v>
      </c>
      <c r="AB287" s="7">
        <f>IFERROR($Y287*($H287/($C287)),0)</f>
        <v>9000</v>
      </c>
      <c r="AC287" s="7">
        <v>920824.31174999999</v>
      </c>
      <c r="AD287" s="7">
        <v>293066.1335</v>
      </c>
      <c r="AE287" s="7">
        <v>8000</v>
      </c>
      <c r="AF287" s="7">
        <v>9000</v>
      </c>
      <c r="AG287" s="7">
        <f t="shared" si="4"/>
        <v>2110095</v>
      </c>
      <c r="AH287" s="7">
        <v>1230890.4452500001</v>
      </c>
    </row>
    <row r="288" spans="1:34" x14ac:dyDescent="0.35">
      <c r="A288" t="s">
        <v>5</v>
      </c>
      <c r="B288" s="9">
        <v>49787</v>
      </c>
      <c r="C288" s="10">
        <v>932600</v>
      </c>
      <c r="D288" s="30">
        <v>933900</v>
      </c>
      <c r="E288" s="10">
        <v>723300</v>
      </c>
      <c r="F288" s="10">
        <v>209300</v>
      </c>
      <c r="G288" s="10">
        <v>1300</v>
      </c>
      <c r="H288" s="10">
        <v>0</v>
      </c>
      <c r="I288" s="6">
        <v>18.731797457167499</v>
      </c>
      <c r="J288" s="6">
        <v>14.5278888063149</v>
      </c>
      <c r="K288" s="6">
        <v>4.2039086508526298</v>
      </c>
      <c r="L288" s="6">
        <v>2.61112338562275E-2</v>
      </c>
      <c r="M288" s="6">
        <v>0</v>
      </c>
      <c r="N288" s="6">
        <v>34.490474605417603</v>
      </c>
      <c r="O288" s="9">
        <v>49787</v>
      </c>
      <c r="P288" s="7">
        <v>1717177.25917992</v>
      </c>
      <c r="Q288" s="4">
        <v>-15.758677148249999</v>
      </c>
      <c r="R288" s="8">
        <v>-0.45689939986429601</v>
      </c>
      <c r="S288" s="5">
        <v>26.7499037980898</v>
      </c>
      <c r="T288" s="5">
        <v>7.7405708073277903</v>
      </c>
      <c r="U288" s="5">
        <v>0</v>
      </c>
      <c r="V288" s="7">
        <v>1331797.4603955001</v>
      </c>
      <c r="W288" s="7">
        <v>385379.79878442897</v>
      </c>
      <c r="X288" s="7">
        <v>0</v>
      </c>
      <c r="Y288" s="7">
        <f>IF($R288&gt;0,$P288,$C288)</f>
        <v>932600</v>
      </c>
      <c r="Z288" s="7">
        <f>IFERROR($Y288*($E288/($C288)),0)</f>
        <v>723300</v>
      </c>
      <c r="AA288" s="7">
        <f>IFERROR($Y288*($F288/($C288)),0)</f>
        <v>209300</v>
      </c>
      <c r="AB288" s="7">
        <f>IFERROR($Y288*($H288/($C288)),0)</f>
        <v>0</v>
      </c>
      <c r="AC288" s="7">
        <v>419477.83500000002</v>
      </c>
      <c r="AD288" s="7">
        <v>121383.535</v>
      </c>
      <c r="AE288" s="7">
        <v>1300</v>
      </c>
      <c r="AF288" s="7">
        <v>0</v>
      </c>
      <c r="AG288" s="7">
        <f t="shared" si="4"/>
        <v>933900</v>
      </c>
      <c r="AH288" s="7">
        <v>542161.37</v>
      </c>
    </row>
    <row r="289" spans="1:34" x14ac:dyDescent="0.35">
      <c r="A289" t="s">
        <v>35</v>
      </c>
      <c r="B289" s="9">
        <v>22138</v>
      </c>
      <c r="C289" s="10">
        <v>1545730</v>
      </c>
      <c r="D289" s="30">
        <v>1548230</v>
      </c>
      <c r="E289" s="10">
        <v>1441730</v>
      </c>
      <c r="F289" s="10">
        <v>104000</v>
      </c>
      <c r="G289" s="10">
        <v>2500</v>
      </c>
      <c r="H289" s="10">
        <v>0</v>
      </c>
      <c r="I289" s="6">
        <v>69.822477188544596</v>
      </c>
      <c r="J289" s="6">
        <v>65.124672508808402</v>
      </c>
      <c r="K289" s="6">
        <v>4.6978046797362003</v>
      </c>
      <c r="L289" s="6">
        <v>0.112927997109043</v>
      </c>
      <c r="M289" s="6">
        <v>0</v>
      </c>
      <c r="N289" s="6">
        <v>42.215474671710098</v>
      </c>
      <c r="O289" s="9">
        <v>22138</v>
      </c>
      <c r="P289" s="7">
        <v>934566.17828231701</v>
      </c>
      <c r="Q289" s="4">
        <v>27.607002516834498</v>
      </c>
      <c r="R289" s="8">
        <v>0.65395456835487997</v>
      </c>
      <c r="S289" s="5">
        <v>39.375127802685199</v>
      </c>
      <c r="T289" s="5">
        <v>2.8403468690248901</v>
      </c>
      <c r="U289" s="5">
        <v>0</v>
      </c>
      <c r="V289" s="7">
        <v>871686.57929584396</v>
      </c>
      <c r="W289" s="7">
        <v>62879.598986473102</v>
      </c>
      <c r="X289" s="7">
        <v>0</v>
      </c>
      <c r="Y289" s="7">
        <f>IF($R289&gt;0,$P289,$C289)</f>
        <v>934566.17828231701</v>
      </c>
      <c r="Z289" s="7">
        <f>IFERROR($Y289*($E289/($C289)),0)</f>
        <v>871686.57929584396</v>
      </c>
      <c r="AA289" s="7">
        <f>IFERROR($Y289*($F289/($C289)),0)</f>
        <v>62879.598986473036</v>
      </c>
      <c r="AB289" s="7">
        <f>IFERROR($Y289*($H289/($C289)),0)</f>
        <v>0</v>
      </c>
      <c r="AC289" s="7">
        <v>505534.631662625</v>
      </c>
      <c r="AD289" s="7">
        <v>36467.023432205096</v>
      </c>
      <c r="AE289" s="7">
        <v>2500</v>
      </c>
      <c r="AF289" s="7">
        <v>0</v>
      </c>
      <c r="AG289" s="7">
        <f t="shared" si="4"/>
        <v>937066.17828231701</v>
      </c>
      <c r="AH289" s="7">
        <v>544501.65509482997</v>
      </c>
    </row>
    <row r="290" spans="1:34" x14ac:dyDescent="0.35">
      <c r="A290" t="s">
        <v>101</v>
      </c>
      <c r="B290" s="9">
        <v>13978</v>
      </c>
      <c r="C290" s="10">
        <v>261060</v>
      </c>
      <c r="D290" s="30">
        <v>266060</v>
      </c>
      <c r="E290" s="10">
        <v>243060</v>
      </c>
      <c r="F290" s="10">
        <v>12000</v>
      </c>
      <c r="G290" s="10">
        <v>5000</v>
      </c>
      <c r="H290" s="10">
        <v>6000</v>
      </c>
      <c r="I290" s="6">
        <v>18.676491629703801</v>
      </c>
      <c r="J290" s="6">
        <v>17.388753755902101</v>
      </c>
      <c r="K290" s="6">
        <v>0.85849191586779205</v>
      </c>
      <c r="L290" s="6">
        <v>0.357704964944913</v>
      </c>
      <c r="M290" s="6">
        <v>0.42924595793389603</v>
      </c>
      <c r="N290" s="6">
        <v>42.258731267690003</v>
      </c>
      <c r="O290" s="9">
        <v>13978</v>
      </c>
      <c r="P290" s="7">
        <v>590692.54565977096</v>
      </c>
      <c r="Q290" s="4">
        <v>-23.582239637986198</v>
      </c>
      <c r="R290" s="8">
        <v>-0.55804419419511997</v>
      </c>
      <c r="S290" s="5">
        <v>39.345005829789002</v>
      </c>
      <c r="T290" s="5">
        <v>1.9424836252672899</v>
      </c>
      <c r="U290" s="5">
        <v>0.97124181263364695</v>
      </c>
      <c r="V290" s="7">
        <v>549964.49148879095</v>
      </c>
      <c r="W290" s="7">
        <v>27152.0361139862</v>
      </c>
      <c r="X290" s="7">
        <v>13576.0180569931</v>
      </c>
      <c r="Y290" s="7">
        <f>IF($R290&gt;0,$P290,$C290)</f>
        <v>261060</v>
      </c>
      <c r="Z290" s="7">
        <f>IFERROR($Y290*($E290/($C290)),0)</f>
        <v>243060</v>
      </c>
      <c r="AA290" s="7">
        <f>IFERROR($Y290*($F290/($C290)),0)</f>
        <v>12000</v>
      </c>
      <c r="AB290" s="7">
        <f>IFERROR($Y290*($H290/($C290)),0)</f>
        <v>6000</v>
      </c>
      <c r="AC290" s="7">
        <v>140962.647</v>
      </c>
      <c r="AD290" s="7">
        <v>6959.4</v>
      </c>
      <c r="AE290" s="7">
        <v>5000</v>
      </c>
      <c r="AF290" s="7">
        <v>6000</v>
      </c>
      <c r="AG290" s="7">
        <f t="shared" si="4"/>
        <v>266060</v>
      </c>
      <c r="AH290" s="7">
        <v>158922.04699999999</v>
      </c>
    </row>
    <row r="291" spans="1:34" x14ac:dyDescent="0.35">
      <c r="A291" t="s">
        <v>281</v>
      </c>
      <c r="B291" s="9">
        <v>3201</v>
      </c>
      <c r="C291" s="10">
        <v>24220</v>
      </c>
      <c r="D291" s="30">
        <v>25320</v>
      </c>
      <c r="E291" s="10">
        <v>20800</v>
      </c>
      <c r="F291" s="10">
        <v>3420</v>
      </c>
      <c r="G291" s="10">
        <v>1100</v>
      </c>
      <c r="H291" s="10">
        <v>0</v>
      </c>
      <c r="I291" s="6">
        <v>7.5663855045298298</v>
      </c>
      <c r="J291" s="6">
        <v>6.4979693845673197</v>
      </c>
      <c r="K291" s="6">
        <v>1.06841611996251</v>
      </c>
      <c r="L291" s="6">
        <v>0.34364261168384902</v>
      </c>
      <c r="M291" s="6">
        <v>0</v>
      </c>
      <c r="N291" s="6">
        <v>20.059819708899202</v>
      </c>
      <c r="O291" s="9">
        <v>3201</v>
      </c>
      <c r="P291" s="7">
        <v>64211.482888186503</v>
      </c>
      <c r="Q291" s="4">
        <v>-12.4934342043694</v>
      </c>
      <c r="R291" s="8">
        <v>-0.62280889786994797</v>
      </c>
      <c r="S291" s="5">
        <v>17.227260526222299</v>
      </c>
      <c r="T291" s="5">
        <v>2.8325591826769401</v>
      </c>
      <c r="U291" s="5">
        <v>0</v>
      </c>
      <c r="V291" s="7">
        <v>55144.460944437596</v>
      </c>
      <c r="W291" s="7">
        <v>9067.0219437488704</v>
      </c>
      <c r="X291" s="7">
        <v>0</v>
      </c>
      <c r="Y291" s="7">
        <f>IF($R291&gt;0,$P291,$C291)</f>
        <v>24220</v>
      </c>
      <c r="Z291" s="7">
        <f>IFERROR($Y291*($E291/($C291)),0)</f>
        <v>20800</v>
      </c>
      <c r="AA291" s="7">
        <f>IFERROR($Y291*($F291/($C291)),0)</f>
        <v>3420</v>
      </c>
      <c r="AB291" s="7">
        <f>IFERROR($Y291*($H291/($C291)),0)</f>
        <v>0</v>
      </c>
      <c r="AC291" s="7">
        <v>12062.96</v>
      </c>
      <c r="AD291" s="7">
        <v>1983.4290000000001</v>
      </c>
      <c r="AE291" s="7">
        <v>1100</v>
      </c>
      <c r="AF291" s="7">
        <v>0</v>
      </c>
      <c r="AG291" s="7">
        <f t="shared" si="4"/>
        <v>25320</v>
      </c>
      <c r="AH291" s="7">
        <v>15146.388999999999</v>
      </c>
    </row>
    <row r="292" spans="1:34" x14ac:dyDescent="0.35">
      <c r="A292" t="s">
        <v>283</v>
      </c>
      <c r="B292" s="9">
        <v>4057</v>
      </c>
      <c r="C292" s="10">
        <v>106000</v>
      </c>
      <c r="D292" s="30">
        <v>108320</v>
      </c>
      <c r="E292" s="10">
        <v>71000</v>
      </c>
      <c r="F292" s="10">
        <v>15000</v>
      </c>
      <c r="G292" s="10">
        <v>2320</v>
      </c>
      <c r="H292" s="10">
        <v>20000</v>
      </c>
      <c r="I292" s="6">
        <v>26.127680552132102</v>
      </c>
      <c r="J292" s="6">
        <v>17.5006162188809</v>
      </c>
      <c r="K292" s="6">
        <v>3.69731328567907</v>
      </c>
      <c r="L292" s="6">
        <v>0.57185112151836304</v>
      </c>
      <c r="M292" s="6">
        <v>4.9297510475720996</v>
      </c>
      <c r="N292" s="6">
        <v>33.6917826228186</v>
      </c>
      <c r="O292" s="9">
        <v>4057</v>
      </c>
      <c r="P292" s="7">
        <v>136687.56210077499</v>
      </c>
      <c r="Q292" s="4">
        <v>-7.5641020706864897</v>
      </c>
      <c r="R292" s="8">
        <v>-0.224508811402681</v>
      </c>
      <c r="S292" s="5">
        <v>22.567137417171001</v>
      </c>
      <c r="T292" s="5">
        <v>4.7677050881347096</v>
      </c>
      <c r="U292" s="5">
        <v>6.3569401175129396</v>
      </c>
      <c r="V292" s="7">
        <v>91554.876501462597</v>
      </c>
      <c r="W292" s="7">
        <v>19342.5795425625</v>
      </c>
      <c r="X292" s="7">
        <v>25790.106056749999</v>
      </c>
      <c r="Y292" s="7">
        <f>IF($R292&gt;0,$P292,$C292)</f>
        <v>106000</v>
      </c>
      <c r="Z292" s="7">
        <f>IFERROR($Y292*($E292/($C292)),0)</f>
        <v>71000</v>
      </c>
      <c r="AA292" s="7">
        <f>IFERROR($Y292*($F292/($C292)),0)</f>
        <v>15000</v>
      </c>
      <c r="AB292" s="7">
        <f>IFERROR($Y292*($H292/($C292)),0)</f>
        <v>20000</v>
      </c>
      <c r="AC292" s="7">
        <v>41176.449999999997</v>
      </c>
      <c r="AD292" s="7">
        <v>8699.25</v>
      </c>
      <c r="AE292" s="7">
        <v>2320</v>
      </c>
      <c r="AF292" s="7">
        <v>20000</v>
      </c>
      <c r="AG292" s="7">
        <f t="shared" si="4"/>
        <v>108320</v>
      </c>
      <c r="AH292" s="7">
        <v>72195.7</v>
      </c>
    </row>
    <row r="293" spans="1:34" x14ac:dyDescent="0.35">
      <c r="Y293" s="7"/>
      <c r="Z293" s="7"/>
      <c r="AA293" s="7"/>
      <c r="AB293" s="7"/>
      <c r="AH293" s="7"/>
    </row>
  </sheetData>
  <sheetProtection algorithmName="SHA-512" hashValue="5JWlDHxKmSnuv5Ajwh66jKm5Usba5Cfwpu+tdbRO51lFVFVRewrzSWXDuBO55YtqdsvMXFT74+pqETDWiZ+lNA==" saltValue="9IXK/u2jS9dgTGOm2vChPw==" spinCount="100000" sheet="1" objects="1" scenarios="1"/>
  <sortState xmlns:xlrd2="http://schemas.microsoft.com/office/spreadsheetml/2017/richdata2" ref="A3:AH292">
    <sortCondition ref="A9:A292"/>
  </sortState>
  <mergeCells count="2">
    <mergeCell ref="I1:M1"/>
    <mergeCell ref="O1:AG1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8da0a-8a25-444e-b471-bc2b11a782fe">
      <Terms xmlns="http://schemas.microsoft.com/office/infopath/2007/PartnerControls"/>
    </lcf76f155ced4ddcb4097134ff3c332f>
    <TaxCatchAll xmlns="f9f47db6-c9d5-423a-bf82-957142bf51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6B998C0E698C47A5360BD3228874A8" ma:contentTypeVersion="14" ma:contentTypeDescription="Skapa ett nytt dokument." ma:contentTypeScope="" ma:versionID="191a2ab83224aab5095537ecce924886">
  <xsd:schema xmlns:xsd="http://www.w3.org/2001/XMLSchema" xmlns:xs="http://www.w3.org/2001/XMLSchema" xmlns:p="http://schemas.microsoft.com/office/2006/metadata/properties" xmlns:ns2="7af8da0a-8a25-444e-b471-bc2b11a782fe" xmlns:ns3="f9f47db6-c9d5-423a-bf82-957142bf5134" targetNamespace="http://schemas.microsoft.com/office/2006/metadata/properties" ma:root="true" ma:fieldsID="1c27c2521634f09933b79ab30373fb66" ns2:_="" ns3:_="">
    <xsd:import namespace="7af8da0a-8a25-444e-b471-bc2b11a782fe"/>
    <xsd:import namespace="f9f47db6-c9d5-423a-bf82-957142bf51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8da0a-8a25-444e-b471-bc2b11a782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47db6-c9d5-423a-bf82-957142bf51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9cd5574-e185-4b27-938e-27ec88f3f274}" ma:internalName="TaxCatchAll" ma:showField="CatchAllData" ma:web="f9f47db6-c9d5-423a-bf82-957142bf51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39AF30-085C-4168-8731-C021766ACDBA}">
  <ds:schemaRefs>
    <ds:schemaRef ds:uri="http://schemas.microsoft.com/office/2006/metadata/properties"/>
    <ds:schemaRef ds:uri="http://schemas.microsoft.com/office/infopath/2007/PartnerControls"/>
    <ds:schemaRef ds:uri="7af8da0a-8a25-444e-b471-bc2b11a782fe"/>
    <ds:schemaRef ds:uri="f9f47db6-c9d5-423a-bf82-957142bf5134"/>
  </ds:schemaRefs>
</ds:datastoreItem>
</file>

<file path=customXml/itemProps2.xml><?xml version="1.0" encoding="utf-8"?>
<ds:datastoreItem xmlns:ds="http://schemas.openxmlformats.org/officeDocument/2006/customXml" ds:itemID="{840D04BC-02B5-4116-9D55-AF2C4BEE6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8da0a-8a25-444e-b471-bc2b11a782fe"/>
    <ds:schemaRef ds:uri="f9f47db6-c9d5-423a-bf82-957142bf5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C2431-BFC8-4AFE-B38A-130C90C48F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Sammanställning 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JNFR</dc:creator>
  <cp:lastModifiedBy>Nordin, Mikaela</cp:lastModifiedBy>
  <dcterms:created xsi:type="dcterms:W3CDTF">2025-06-25T11:48:33Z</dcterms:created>
  <dcterms:modified xsi:type="dcterms:W3CDTF">2025-07-22T07:54:22Z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ea7001-5c24-4702-a3ac-e436ccb02747_ActionId">
    <vt:lpwstr>7295f6cb-b97e-4dcf-8c35-ca80fcff545d</vt:lpwstr>
  </property>
  <property fmtid="{D5CDD505-2E9C-101B-9397-08002B2CF9AE}" pid="3" name="MSIP_Label_20ea7001-5c24-4702-a3ac-e436ccb02747_SetDate">
    <vt:lpwstr>2025-06-25T11:43:55Z</vt:lpwstr>
  </property>
  <property fmtid="{D5CDD505-2E9C-101B-9397-08002B2CF9AE}" pid="4" name="ContentTypeId">
    <vt:lpwstr>0x010100056B998C0E698C47A5360BD3228874A8</vt:lpwstr>
  </property>
  <property fmtid="{D5CDD505-2E9C-101B-9397-08002B2CF9AE}" pid="5" name="MSIP_Label_20ea7001-5c24-4702-a3ac-e436ccb02747_Name">
    <vt:lpwstr>Confidential</vt:lpwstr>
  </property>
  <property fmtid="{D5CDD505-2E9C-101B-9397-08002B2CF9AE}" pid="6" name="MSIP_Label_20ea7001-5c24-4702-a3ac-e436ccb02747_Enabled">
    <vt:lpwstr>true</vt:lpwstr>
  </property>
  <property fmtid="{D5CDD505-2E9C-101B-9397-08002B2CF9AE}" pid="7" name="MSIP_Label_20ea7001-5c24-4702-a3ac-e436ccb02747_Method">
    <vt:lpwstr>Standard</vt:lpwstr>
  </property>
  <property fmtid="{D5CDD505-2E9C-101B-9397-08002B2CF9AE}" pid="8" name="MSIP_Label_20ea7001-5c24-4702-a3ac-e436ccb02747_SiteId">
    <vt:lpwstr>c8823c91-be81-4f89-b024-6c3dd789c106</vt:lpwstr>
  </property>
  <property fmtid="{D5CDD505-2E9C-101B-9397-08002B2CF9AE}" pid="9" name="MSIP_Label_20ea7001-5c24-4702-a3ac-e436ccb02747_ContentBits">
    <vt:lpwstr>2</vt:lpwstr>
  </property>
  <property fmtid="{D5CDD505-2E9C-101B-9397-08002B2CF9AE}" pid="10" name="MediaServiceImageTags">
    <vt:lpwstr/>
  </property>
</Properties>
</file>